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80" activeTab="1"/>
  </bookViews>
  <sheets>
    <sheet name="Ranglista" sheetId="1" r:id="rId1"/>
    <sheet name="Nevezők" sheetId="2" r:id="rId2"/>
    <sheet name="Szombat" sheetId="16" r:id="rId3"/>
    <sheet name="Fülöp" sheetId="6" r:id="rId4"/>
    <sheet name="Szendrey" sheetId="3" r:id="rId5"/>
    <sheet name="Pákai" sheetId="7" r:id="rId6"/>
    <sheet name="Szatmári" sheetId="8" r:id="rId7"/>
    <sheet name="8-2" sheetId="9" r:id="rId8"/>
    <sheet name="Vasárnap" sheetId="17" r:id="rId9"/>
    <sheet name="OB 10" sheetId="10" r:id="rId10"/>
    <sheet name="II. osztály" sheetId="15" r:id="rId11"/>
    <sheet name="II. oszt. D" sheetId="13" r:id="rId12"/>
    <sheet name="III. osztály" sheetId="12" r:id="rId13"/>
    <sheet name="MN és utánpótlás" sheetId="14" r:id="rId14"/>
    <sheet name="Végeredmény" sheetId="18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5" l="1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AC10" i="15" s="1"/>
  <c r="X10" i="15"/>
  <c r="W10" i="15"/>
  <c r="Y10" i="15" s="1"/>
  <c r="T10" i="15"/>
  <c r="S10" i="15"/>
  <c r="U10" i="15" s="1"/>
  <c r="P10" i="15"/>
  <c r="O10" i="15"/>
  <c r="Q10" i="15" s="1"/>
  <c r="L10" i="15"/>
  <c r="K10" i="15"/>
  <c r="M10" i="15" s="1"/>
  <c r="H10" i="15"/>
  <c r="G10" i="15"/>
  <c r="I10" i="15" s="1"/>
  <c r="D10" i="15"/>
  <c r="AN10" i="15" s="1"/>
  <c r="C10" i="15"/>
  <c r="AM10" i="15" s="1"/>
  <c r="AS10" i="15" s="1"/>
  <c r="AF9" i="15"/>
  <c r="AE9" i="15"/>
  <c r="AG9" i="15" s="1"/>
  <c r="X9" i="15"/>
  <c r="W9" i="15"/>
  <c r="Y9" i="15" s="1"/>
  <c r="T9" i="15"/>
  <c r="S9" i="15"/>
  <c r="U9" i="15" s="1"/>
  <c r="P9" i="15"/>
  <c r="O9" i="15"/>
  <c r="Q9" i="15" s="1"/>
  <c r="L9" i="15"/>
  <c r="K9" i="15"/>
  <c r="M9" i="15" s="1"/>
  <c r="H9" i="15"/>
  <c r="G9" i="15"/>
  <c r="I9" i="15" s="1"/>
  <c r="D9" i="15"/>
  <c r="AN9" i="15" s="1"/>
  <c r="C9" i="15"/>
  <c r="AM9" i="15" s="1"/>
  <c r="AF8" i="15"/>
  <c r="AE8" i="15"/>
  <c r="AG8" i="15" s="1"/>
  <c r="AB8" i="15"/>
  <c r="AA8" i="15"/>
  <c r="AC8" i="15" s="1"/>
  <c r="T8" i="15"/>
  <c r="S8" i="15"/>
  <c r="U8" i="15" s="1"/>
  <c r="P8" i="15"/>
  <c r="O8" i="15"/>
  <c r="Q8" i="15" s="1"/>
  <c r="L8" i="15"/>
  <c r="K8" i="15"/>
  <c r="M8" i="15" s="1"/>
  <c r="H8" i="15"/>
  <c r="G8" i="15"/>
  <c r="I8" i="15" s="1"/>
  <c r="D8" i="15"/>
  <c r="AN8" i="15" s="1"/>
  <c r="C8" i="15"/>
  <c r="AM8" i="15" s="1"/>
  <c r="AF7" i="15"/>
  <c r="AE7" i="15"/>
  <c r="AG7" i="15" s="1"/>
  <c r="AB7" i="15"/>
  <c r="AA7" i="15"/>
  <c r="AC7" i="15" s="1"/>
  <c r="X7" i="15"/>
  <c r="W7" i="15"/>
  <c r="Y7" i="15" s="1"/>
  <c r="P7" i="15"/>
  <c r="O7" i="15"/>
  <c r="Q7" i="15" s="1"/>
  <c r="L7" i="15"/>
  <c r="K7" i="15"/>
  <c r="M7" i="15" s="1"/>
  <c r="H7" i="15"/>
  <c r="G7" i="15"/>
  <c r="I7" i="15" s="1"/>
  <c r="D7" i="15"/>
  <c r="AN7" i="15" s="1"/>
  <c r="C7" i="15"/>
  <c r="AM7" i="15" s="1"/>
  <c r="AS7" i="15" s="1"/>
  <c r="AF6" i="15"/>
  <c r="AE6" i="15"/>
  <c r="AG6" i="15" s="1"/>
  <c r="AB6" i="15"/>
  <c r="AA6" i="15"/>
  <c r="AC6" i="15" s="1"/>
  <c r="X6" i="15"/>
  <c r="W6" i="15"/>
  <c r="Y6" i="15" s="1"/>
  <c r="T6" i="15"/>
  <c r="S6" i="15"/>
  <c r="U6" i="15" s="1"/>
  <c r="L6" i="15"/>
  <c r="K6" i="15"/>
  <c r="M6" i="15" s="1"/>
  <c r="H6" i="15"/>
  <c r="G6" i="15"/>
  <c r="I6" i="15" s="1"/>
  <c r="D6" i="15"/>
  <c r="AN6" i="15" s="1"/>
  <c r="C6" i="15"/>
  <c r="AM6" i="15" s="1"/>
  <c r="AS6" i="15" s="1"/>
  <c r="AF5" i="15"/>
  <c r="AE5" i="15"/>
  <c r="AG5" i="15" s="1"/>
  <c r="AB5" i="15"/>
  <c r="AA5" i="15"/>
  <c r="AC5" i="15" s="1"/>
  <c r="X5" i="15"/>
  <c r="W5" i="15"/>
  <c r="Y5" i="15" s="1"/>
  <c r="T5" i="15"/>
  <c r="S5" i="15"/>
  <c r="U5" i="15" s="1"/>
  <c r="P5" i="15"/>
  <c r="O5" i="15"/>
  <c r="Q5" i="15" s="1"/>
  <c r="H5" i="15"/>
  <c r="G5" i="15"/>
  <c r="I5" i="15" s="1"/>
  <c r="D5" i="15"/>
  <c r="AN5" i="15" s="1"/>
  <c r="C5" i="15"/>
  <c r="AM5" i="15" s="1"/>
  <c r="AS5" i="15" s="1"/>
  <c r="AF4" i="15"/>
  <c r="AE4" i="15"/>
  <c r="AG4" i="15" s="1"/>
  <c r="AB4" i="15"/>
  <c r="AA4" i="15"/>
  <c r="AC4" i="15" s="1"/>
  <c r="X4" i="15"/>
  <c r="W4" i="15"/>
  <c r="Y4" i="15" s="1"/>
  <c r="T4" i="15"/>
  <c r="S4" i="15"/>
  <c r="U4" i="15" s="1"/>
  <c r="P4" i="15"/>
  <c r="O4" i="15"/>
  <c r="Q4" i="15" s="1"/>
  <c r="L4" i="15"/>
  <c r="K4" i="15"/>
  <c r="M4" i="15" s="1"/>
  <c r="D4" i="15"/>
  <c r="AN4" i="15" s="1"/>
  <c r="C4" i="15"/>
  <c r="AM4" i="15" s="1"/>
  <c r="AF3" i="15"/>
  <c r="AE3" i="15"/>
  <c r="AG3" i="15" s="1"/>
  <c r="AB3" i="15"/>
  <c r="AA3" i="15"/>
  <c r="AC3" i="15" s="1"/>
  <c r="X3" i="15"/>
  <c r="W3" i="15"/>
  <c r="Y3" i="15" s="1"/>
  <c r="T3" i="15"/>
  <c r="S3" i="15"/>
  <c r="U3" i="15" s="1"/>
  <c r="P3" i="15"/>
  <c r="O3" i="15"/>
  <c r="Q3" i="15" s="1"/>
  <c r="L3" i="15"/>
  <c r="K3" i="15"/>
  <c r="M3" i="15" s="1"/>
  <c r="H3" i="15"/>
  <c r="AN3" i="15" s="1"/>
  <c r="G3" i="15"/>
  <c r="AM3" i="15" s="1"/>
  <c r="AS3" i="15" s="1"/>
  <c r="AD2" i="15"/>
  <c r="Z2" i="15"/>
  <c r="V2" i="15"/>
  <c r="R2" i="15"/>
  <c r="N2" i="15"/>
  <c r="J2" i="15"/>
  <c r="F2" i="15"/>
  <c r="B2" i="15"/>
  <c r="R28" i="12"/>
  <c r="L28" i="12"/>
  <c r="R27" i="12"/>
  <c r="L27" i="12"/>
  <c r="R26" i="12"/>
  <c r="L26" i="12"/>
  <c r="R24" i="12"/>
  <c r="L24" i="12"/>
  <c r="R23" i="12"/>
  <c r="L23" i="12"/>
  <c r="R22" i="12"/>
  <c r="L22" i="12"/>
  <c r="R20" i="12"/>
  <c r="L20" i="12"/>
  <c r="R19" i="12"/>
  <c r="L19" i="12"/>
  <c r="R18" i="12"/>
  <c r="L18" i="12"/>
  <c r="R16" i="12"/>
  <c r="L16" i="12"/>
  <c r="R15" i="12"/>
  <c r="L15" i="12"/>
  <c r="R14" i="12"/>
  <c r="L14" i="12"/>
  <c r="R12" i="12"/>
  <c r="L12" i="12"/>
  <c r="R11" i="12"/>
  <c r="L11" i="12"/>
  <c r="R10" i="12"/>
  <c r="L10" i="12"/>
  <c r="T8" i="12"/>
  <c r="S8" i="12"/>
  <c r="U8" i="12" s="1"/>
  <c r="L8" i="12"/>
  <c r="K8" i="12"/>
  <c r="M8" i="12" s="1"/>
  <c r="H8" i="12"/>
  <c r="G8" i="12"/>
  <c r="D8" i="12"/>
  <c r="C8" i="12"/>
  <c r="X7" i="12"/>
  <c r="W7" i="12"/>
  <c r="Y7" i="12" s="1"/>
  <c r="P7" i="12"/>
  <c r="O7" i="12"/>
  <c r="Q7" i="12" s="1"/>
  <c r="L7" i="12"/>
  <c r="K7" i="12"/>
  <c r="M7" i="12" s="1"/>
  <c r="H7" i="12"/>
  <c r="G7" i="12"/>
  <c r="D7" i="12"/>
  <c r="C7" i="12"/>
  <c r="X6" i="12"/>
  <c r="O8" i="12" s="1"/>
  <c r="Q8" i="12" s="1"/>
  <c r="W6" i="12"/>
  <c r="P8" i="12" s="1"/>
  <c r="T6" i="12"/>
  <c r="S6" i="12"/>
  <c r="U6" i="12" s="1"/>
  <c r="L6" i="12"/>
  <c r="K6" i="12"/>
  <c r="M6" i="12" s="1"/>
  <c r="H6" i="12"/>
  <c r="G6" i="12"/>
  <c r="D6" i="12"/>
  <c r="C6" i="12"/>
  <c r="X5" i="12"/>
  <c r="W5" i="12"/>
  <c r="Y5" i="12" s="1"/>
  <c r="T5" i="12"/>
  <c r="S5" i="12"/>
  <c r="U5" i="12" s="1"/>
  <c r="P5" i="12"/>
  <c r="O5" i="12"/>
  <c r="Q5" i="12" s="1"/>
  <c r="H5" i="12"/>
  <c r="G5" i="12"/>
  <c r="I5" i="12" s="1"/>
  <c r="D5" i="12"/>
  <c r="C5" i="12"/>
  <c r="AE5" i="12" s="1"/>
  <c r="X4" i="12"/>
  <c r="W4" i="12"/>
  <c r="Y4" i="12" s="1"/>
  <c r="T4" i="12"/>
  <c r="S4" i="12"/>
  <c r="U4" i="12" s="1"/>
  <c r="P4" i="12"/>
  <c r="O4" i="12"/>
  <c r="Q4" i="12" s="1"/>
  <c r="L4" i="12"/>
  <c r="K4" i="12"/>
  <c r="M4" i="12" s="1"/>
  <c r="D4" i="12"/>
  <c r="C4" i="12"/>
  <c r="AE4" i="12" s="1"/>
  <c r="X3" i="12"/>
  <c r="W3" i="12"/>
  <c r="Y3" i="12" s="1"/>
  <c r="T3" i="12"/>
  <c r="S3" i="12"/>
  <c r="U3" i="12" s="1"/>
  <c r="P3" i="12"/>
  <c r="O3" i="12"/>
  <c r="Q3" i="12" s="1"/>
  <c r="L3" i="12"/>
  <c r="K3" i="12"/>
  <c r="M3" i="12" s="1"/>
  <c r="H3" i="12"/>
  <c r="G3" i="12"/>
  <c r="V2" i="12"/>
  <c r="R2" i="12"/>
  <c r="N2" i="12"/>
  <c r="J2" i="12"/>
  <c r="F2" i="12"/>
  <c r="B2" i="12"/>
  <c r="AS4" i="15" l="1"/>
  <c r="AF3" i="12"/>
  <c r="AF4" i="12"/>
  <c r="AK4" i="12" s="1"/>
  <c r="AF5" i="12"/>
  <c r="AK5" i="12" s="1"/>
  <c r="AE6" i="12"/>
  <c r="AF6" i="12"/>
  <c r="AS8" i="15"/>
  <c r="AE7" i="12"/>
  <c r="AF7" i="12"/>
  <c r="AS9" i="15"/>
  <c r="AE8" i="12"/>
  <c r="I3" i="15"/>
  <c r="AJ3" i="15" s="1"/>
  <c r="AL3" i="15"/>
  <c r="E4" i="15"/>
  <c r="AJ4" i="15" s="1"/>
  <c r="AL4" i="15"/>
  <c r="E5" i="15"/>
  <c r="AJ5" i="15" s="1"/>
  <c r="AL5" i="15"/>
  <c r="E6" i="15"/>
  <c r="AJ6" i="15" s="1"/>
  <c r="E7" i="15"/>
  <c r="AJ7" i="15"/>
  <c r="AL7" i="15"/>
  <c r="E8" i="15"/>
  <c r="AJ8" i="15"/>
  <c r="AL8" i="15"/>
  <c r="E9" i="15"/>
  <c r="AJ9" i="15"/>
  <c r="AL9" i="15"/>
  <c r="E10" i="15"/>
  <c r="AJ10" i="15" s="1"/>
  <c r="AL10" i="15"/>
  <c r="AK4" i="15"/>
  <c r="AK5" i="15"/>
  <c r="AK7" i="15"/>
  <c r="AK8" i="15"/>
  <c r="AK9" i="15"/>
  <c r="AK10" i="15"/>
  <c r="AE3" i="12"/>
  <c r="I3" i="12"/>
  <c r="AD3" i="12" s="1"/>
  <c r="AF8" i="12"/>
  <c r="AK8" i="12" s="1"/>
  <c r="E4" i="12"/>
  <c r="AB4" i="12" s="1"/>
  <c r="E5" i="12"/>
  <c r="AB5" i="12" s="1"/>
  <c r="AD5" i="12"/>
  <c r="E6" i="12"/>
  <c r="Y6" i="12"/>
  <c r="E7" i="12"/>
  <c r="E8" i="12"/>
  <c r="AC5" i="12"/>
  <c r="I6" i="12"/>
  <c r="I7" i="12"/>
  <c r="AD7" i="12" s="1"/>
  <c r="I8" i="12"/>
  <c r="AD8" i="12" s="1"/>
  <c r="AK3" i="15" l="1"/>
  <c r="AD4" i="12"/>
  <c r="AK3" i="12"/>
  <c r="AC4" i="12"/>
  <c r="AB3" i="12"/>
  <c r="AG3" i="12" s="1"/>
  <c r="AC3" i="12"/>
  <c r="AL6" i="15"/>
  <c r="AK6" i="15"/>
  <c r="AO6" i="15" s="1"/>
  <c r="AC8" i="12"/>
  <c r="AB6" i="12"/>
  <c r="AK6" i="12"/>
  <c r="AK7" i="12"/>
  <c r="AD6" i="12"/>
  <c r="AC6" i="12"/>
  <c r="AG6" i="12" s="1"/>
  <c r="AO9" i="15"/>
  <c r="AI9" i="15"/>
  <c r="AO7" i="15"/>
  <c r="AI7" i="15"/>
  <c r="AO5" i="15"/>
  <c r="AI5" i="15"/>
  <c r="AO3" i="15"/>
  <c r="AI3" i="15"/>
  <c r="AO10" i="15"/>
  <c r="AI10" i="15"/>
  <c r="AO8" i="15"/>
  <c r="AI8" i="15"/>
  <c r="AO4" i="15"/>
  <c r="AI4" i="15"/>
  <c r="AG5" i="12"/>
  <c r="AA5" i="12"/>
  <c r="AB7" i="12"/>
  <c r="AG4" i="12"/>
  <c r="AA4" i="12"/>
  <c r="AC7" i="12"/>
  <c r="AB8" i="12"/>
  <c r="AA3" i="12" l="1"/>
  <c r="AI6" i="15"/>
  <c r="AQ4" i="15"/>
  <c r="AA6" i="12"/>
  <c r="AQ8" i="15"/>
  <c r="AQ5" i="15"/>
  <c r="AQ6" i="15"/>
  <c r="AQ10" i="15"/>
  <c r="AQ3" i="15"/>
  <c r="AQ7" i="15"/>
  <c r="AQ9" i="15"/>
  <c r="AG8" i="12"/>
  <c r="AA8" i="12"/>
  <c r="AG7" i="12"/>
  <c r="AI7" i="12" s="1"/>
  <c r="AA7" i="12"/>
  <c r="AI5" i="12"/>
  <c r="R66" i="14"/>
  <c r="L66" i="14"/>
  <c r="R65" i="14"/>
  <c r="L65" i="14"/>
  <c r="R64" i="14"/>
  <c r="L64" i="14"/>
  <c r="R63" i="14"/>
  <c r="L63" i="14"/>
  <c r="R62" i="14"/>
  <c r="L62" i="14"/>
  <c r="R60" i="14"/>
  <c r="L60" i="14"/>
  <c r="R59" i="14"/>
  <c r="L59" i="14"/>
  <c r="R58" i="14"/>
  <c r="L58" i="14"/>
  <c r="R57" i="14"/>
  <c r="L57" i="14"/>
  <c r="R56" i="14"/>
  <c r="L56" i="14"/>
  <c r="R54" i="14"/>
  <c r="L54" i="14"/>
  <c r="R53" i="14"/>
  <c r="L53" i="14"/>
  <c r="R52" i="14"/>
  <c r="L52" i="14"/>
  <c r="R51" i="14"/>
  <c r="L51" i="14"/>
  <c r="R50" i="14"/>
  <c r="L50" i="14"/>
  <c r="R48" i="14"/>
  <c r="L48" i="14"/>
  <c r="R47" i="14"/>
  <c r="L47" i="14"/>
  <c r="R46" i="14"/>
  <c r="L46" i="14"/>
  <c r="R45" i="14"/>
  <c r="L45" i="14"/>
  <c r="R44" i="14"/>
  <c r="L44" i="14"/>
  <c r="R42" i="14"/>
  <c r="L42" i="14"/>
  <c r="R41" i="14"/>
  <c r="L41" i="14"/>
  <c r="R40" i="14"/>
  <c r="L40" i="14"/>
  <c r="R39" i="14"/>
  <c r="L39" i="14"/>
  <c r="R38" i="14"/>
  <c r="L38" i="14"/>
  <c r="R36" i="14"/>
  <c r="L36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6" i="14"/>
  <c r="L26" i="14"/>
  <c r="R24" i="14"/>
  <c r="L24" i="14"/>
  <c r="R23" i="14"/>
  <c r="L23" i="14"/>
  <c r="R22" i="14"/>
  <c r="L22" i="14"/>
  <c r="R21" i="14"/>
  <c r="L21" i="14"/>
  <c r="R20" i="14"/>
  <c r="L20" i="14"/>
  <c r="R18" i="14"/>
  <c r="L18" i="14"/>
  <c r="R17" i="14"/>
  <c r="L17" i="14"/>
  <c r="R16" i="14"/>
  <c r="L16" i="14"/>
  <c r="R15" i="14"/>
  <c r="L15" i="14"/>
  <c r="R14" i="14"/>
  <c r="L14" i="14"/>
  <c r="AJ12" i="14"/>
  <c r="AI12" i="14"/>
  <c r="AK12" i="14" s="1"/>
  <c r="AF12" i="14"/>
  <c r="AE12" i="14"/>
  <c r="AG12" i="14" s="1"/>
  <c r="AB12" i="14"/>
  <c r="AA12" i="14"/>
  <c r="AC12" i="14" s="1"/>
  <c r="X12" i="14"/>
  <c r="W12" i="14"/>
  <c r="Y12" i="14" s="1"/>
  <c r="T12" i="14"/>
  <c r="S12" i="14"/>
  <c r="U12" i="14" s="1"/>
  <c r="P12" i="14"/>
  <c r="O12" i="14"/>
  <c r="L12" i="14"/>
  <c r="K12" i="14"/>
  <c r="M12" i="14" s="1"/>
  <c r="H12" i="14"/>
  <c r="G12" i="14"/>
  <c r="I12" i="14" s="1"/>
  <c r="D12" i="14"/>
  <c r="C12" i="14"/>
  <c r="AN11" i="14"/>
  <c r="AM11" i="14"/>
  <c r="AF11" i="14"/>
  <c r="AE11" i="14"/>
  <c r="AG11" i="14" s="1"/>
  <c r="AB11" i="14"/>
  <c r="AA11" i="14"/>
  <c r="AC11" i="14" s="1"/>
  <c r="X11" i="14"/>
  <c r="W11" i="14"/>
  <c r="Y11" i="14" s="1"/>
  <c r="T11" i="14"/>
  <c r="S11" i="14"/>
  <c r="U11" i="14" s="1"/>
  <c r="P11" i="14"/>
  <c r="O11" i="14"/>
  <c r="L11" i="14"/>
  <c r="K11" i="14"/>
  <c r="M11" i="14" s="1"/>
  <c r="H11" i="14"/>
  <c r="G11" i="14"/>
  <c r="I11" i="14" s="1"/>
  <c r="D11" i="14"/>
  <c r="C11" i="14"/>
  <c r="AN10" i="14"/>
  <c r="AM10" i="14"/>
  <c r="AJ10" i="14"/>
  <c r="AI10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L10" i="14"/>
  <c r="K10" i="14"/>
  <c r="M10" i="14" s="1"/>
  <c r="H10" i="14"/>
  <c r="G10" i="14"/>
  <c r="I10" i="14" s="1"/>
  <c r="D10" i="14"/>
  <c r="C10" i="14"/>
  <c r="AN9" i="14"/>
  <c r="AM9" i="14"/>
  <c r="AJ9" i="14"/>
  <c r="AI9" i="14"/>
  <c r="AK9" i="14" s="1"/>
  <c r="AF9" i="14"/>
  <c r="AE9" i="14"/>
  <c r="AG9" i="14" s="1"/>
  <c r="X9" i="14"/>
  <c r="W9" i="14"/>
  <c r="Y9" i="14" s="1"/>
  <c r="T9" i="14"/>
  <c r="S9" i="14"/>
  <c r="U9" i="14" s="1"/>
  <c r="P9" i="14"/>
  <c r="O9" i="14"/>
  <c r="L9" i="14"/>
  <c r="K9" i="14"/>
  <c r="M9" i="14" s="1"/>
  <c r="H9" i="14"/>
  <c r="G9" i="14"/>
  <c r="I9" i="14" s="1"/>
  <c r="D9" i="14"/>
  <c r="C9" i="14"/>
  <c r="AN8" i="14"/>
  <c r="AM8" i="14"/>
  <c r="AJ8" i="14"/>
  <c r="AI8" i="14"/>
  <c r="AK8" i="14" s="1"/>
  <c r="AF8" i="14"/>
  <c r="AE8" i="14"/>
  <c r="AG8" i="14" s="1"/>
  <c r="AB8" i="14"/>
  <c r="AA8" i="14"/>
  <c r="AC8" i="14" s="1"/>
  <c r="T8" i="14"/>
  <c r="S8" i="14"/>
  <c r="U8" i="14" s="1"/>
  <c r="P8" i="14"/>
  <c r="O8" i="14"/>
  <c r="L8" i="14"/>
  <c r="K8" i="14"/>
  <c r="M8" i="14" s="1"/>
  <c r="H8" i="14"/>
  <c r="G8" i="14"/>
  <c r="D8" i="14"/>
  <c r="C8" i="14"/>
  <c r="AN7" i="14"/>
  <c r="AM7" i="14"/>
  <c r="AO7" i="14" s="1"/>
  <c r="AJ7" i="14"/>
  <c r="AI7" i="14"/>
  <c r="AF7" i="14"/>
  <c r="AE7" i="14"/>
  <c r="AB7" i="14"/>
  <c r="AA7" i="14"/>
  <c r="X7" i="14"/>
  <c r="W7" i="14"/>
  <c r="P7" i="14"/>
  <c r="O7" i="14"/>
  <c r="L7" i="14"/>
  <c r="K7" i="14"/>
  <c r="M7" i="14" s="1"/>
  <c r="H7" i="14"/>
  <c r="G7" i="14"/>
  <c r="I7" i="14" s="1"/>
  <c r="D7" i="14"/>
  <c r="C7" i="14"/>
  <c r="AN6" i="14"/>
  <c r="AM6" i="14"/>
  <c r="AO6" i="14" s="1"/>
  <c r="AJ6" i="14"/>
  <c r="AI6" i="14"/>
  <c r="AF6" i="14"/>
  <c r="AE6" i="14"/>
  <c r="AB6" i="14"/>
  <c r="AA6" i="14"/>
  <c r="X6" i="14"/>
  <c r="W6" i="14"/>
  <c r="Y6" i="14" s="1"/>
  <c r="T6" i="14"/>
  <c r="S6" i="14"/>
  <c r="U6" i="14" s="1"/>
  <c r="L6" i="14"/>
  <c r="K6" i="14"/>
  <c r="M6" i="14" s="1"/>
  <c r="H6" i="14"/>
  <c r="G6" i="14"/>
  <c r="I6" i="14" s="1"/>
  <c r="D6" i="14"/>
  <c r="AV6" i="14" s="1"/>
  <c r="C6" i="14"/>
  <c r="AU6" i="14" s="1"/>
  <c r="AN5" i="14"/>
  <c r="AM5" i="14"/>
  <c r="AO5" i="14" s="1"/>
  <c r="AJ5" i="14"/>
  <c r="AI5" i="14"/>
  <c r="AF5" i="14"/>
  <c r="AE5" i="14"/>
  <c r="AG5" i="14" s="1"/>
  <c r="AB5" i="14"/>
  <c r="AA5" i="14"/>
  <c r="AC5" i="14" s="1"/>
  <c r="X5" i="14"/>
  <c r="W5" i="14"/>
  <c r="T5" i="14"/>
  <c r="S5" i="14"/>
  <c r="U5" i="14" s="1"/>
  <c r="P5" i="14"/>
  <c r="O5" i="14"/>
  <c r="H5" i="14"/>
  <c r="G5" i="14"/>
  <c r="I5" i="14" s="1"/>
  <c r="D5" i="14"/>
  <c r="C5" i="14"/>
  <c r="AN4" i="14"/>
  <c r="AM4" i="14"/>
  <c r="AO4" i="14" s="1"/>
  <c r="AJ4" i="14"/>
  <c r="AI4" i="14"/>
  <c r="AK4" i="14" s="1"/>
  <c r="AF4" i="14"/>
  <c r="AE4" i="14"/>
  <c r="AG4" i="14" s="1"/>
  <c r="AB4" i="14"/>
  <c r="AA4" i="14"/>
  <c r="AC4" i="14" s="1"/>
  <c r="X4" i="14"/>
  <c r="W4" i="14"/>
  <c r="Y4" i="14" s="1"/>
  <c r="T4" i="14"/>
  <c r="S4" i="14"/>
  <c r="P4" i="14"/>
  <c r="O4" i="14"/>
  <c r="L4" i="14"/>
  <c r="K4" i="14"/>
  <c r="M4" i="14" s="1"/>
  <c r="D4" i="14"/>
  <c r="C4" i="14"/>
  <c r="AN3" i="14"/>
  <c r="AM3" i="14"/>
  <c r="AJ3" i="14"/>
  <c r="AI3" i="14"/>
  <c r="AF3" i="14"/>
  <c r="AE3" i="14"/>
  <c r="AB3" i="14"/>
  <c r="AA3" i="14"/>
  <c r="X3" i="14"/>
  <c r="W3" i="14"/>
  <c r="Y3" i="14" s="1"/>
  <c r="T3" i="14"/>
  <c r="S3" i="14"/>
  <c r="U3" i="14" s="1"/>
  <c r="P3" i="14"/>
  <c r="O3" i="14"/>
  <c r="L3" i="14"/>
  <c r="K3" i="14"/>
  <c r="M3" i="14" s="1"/>
  <c r="H3" i="14"/>
  <c r="G3" i="14"/>
  <c r="AL2" i="14"/>
  <c r="AH2" i="14"/>
  <c r="AD2" i="14"/>
  <c r="Z2" i="14"/>
  <c r="V2" i="14"/>
  <c r="R2" i="14"/>
  <c r="N2" i="14"/>
  <c r="J2" i="14"/>
  <c r="F2" i="14"/>
  <c r="B2" i="14"/>
  <c r="AO8" i="14" l="1"/>
  <c r="AG6" i="14"/>
  <c r="AK5" i="14"/>
  <c r="AC7" i="14"/>
  <c r="AG7" i="14"/>
  <c r="AK6" i="14"/>
  <c r="AU5" i="14"/>
  <c r="AV3" i="14"/>
  <c r="AO9" i="14"/>
  <c r="AK7" i="14"/>
  <c r="AU4" i="14"/>
  <c r="AV5" i="14"/>
  <c r="AV4" i="14"/>
  <c r="AO10" i="14"/>
  <c r="U4" i="14"/>
  <c r="AU7" i="14"/>
  <c r="AV7" i="14"/>
  <c r="I8" i="14"/>
  <c r="AC3" i="14"/>
  <c r="AK10" i="14"/>
  <c r="AO11" i="14"/>
  <c r="Y5" i="14"/>
  <c r="AU8" i="14"/>
  <c r="AV8" i="14"/>
  <c r="AG3" i="14"/>
  <c r="AU9" i="14"/>
  <c r="AV9" i="14"/>
  <c r="AK3" i="14"/>
  <c r="AI4" i="12"/>
  <c r="AI6" i="12"/>
  <c r="Y7" i="14"/>
  <c r="BA6" i="14"/>
  <c r="AC6" i="14"/>
  <c r="AU10" i="14"/>
  <c r="AV10" i="14"/>
  <c r="AU11" i="14"/>
  <c r="AV11" i="14"/>
  <c r="AO3" i="14"/>
  <c r="AU12" i="14"/>
  <c r="AV12" i="14"/>
  <c r="AI8" i="12"/>
  <c r="AI3" i="12"/>
  <c r="Q4" i="14"/>
  <c r="I3" i="14"/>
  <c r="AU3" i="14"/>
  <c r="BA3" i="14" s="1"/>
  <c r="Q3" i="14"/>
  <c r="AR3" i="14" s="1"/>
  <c r="E4" i="14"/>
  <c r="E5" i="14"/>
  <c r="Q5" i="14"/>
  <c r="E6" i="14"/>
  <c r="AT6" i="14" s="1"/>
  <c r="E7" i="14"/>
  <c r="AS7" i="14" s="1"/>
  <c r="E8" i="14"/>
  <c r="E9" i="14"/>
  <c r="E10" i="14"/>
  <c r="AS10" i="14" s="1"/>
  <c r="E11" i="14"/>
  <c r="E12" i="14"/>
  <c r="AS12" i="14" s="1"/>
  <c r="AS6" i="14"/>
  <c r="Q7" i="14"/>
  <c r="Q8" i="14"/>
  <c r="Q9" i="14"/>
  <c r="Q10" i="14"/>
  <c r="Q11" i="14"/>
  <c r="Q12" i="14"/>
  <c r="R66" i="10"/>
  <c r="L66" i="10"/>
  <c r="R65" i="10"/>
  <c r="L65" i="10"/>
  <c r="R64" i="10"/>
  <c r="L64" i="10"/>
  <c r="R63" i="10"/>
  <c r="L63" i="10"/>
  <c r="R62" i="10"/>
  <c r="L62" i="10"/>
  <c r="R60" i="10"/>
  <c r="L60" i="10"/>
  <c r="R59" i="10"/>
  <c r="L59" i="10"/>
  <c r="R58" i="10"/>
  <c r="L58" i="10"/>
  <c r="R57" i="10"/>
  <c r="L57" i="10"/>
  <c r="R56" i="10"/>
  <c r="L56" i="10"/>
  <c r="R54" i="10"/>
  <c r="L54" i="10"/>
  <c r="R53" i="10"/>
  <c r="L53" i="10"/>
  <c r="R52" i="10"/>
  <c r="L52" i="10"/>
  <c r="R51" i="10"/>
  <c r="L51" i="10"/>
  <c r="R50" i="10"/>
  <c r="L50" i="10"/>
  <c r="R48" i="10"/>
  <c r="L48" i="10"/>
  <c r="R47" i="10"/>
  <c r="L47" i="10"/>
  <c r="R46" i="10"/>
  <c r="L46" i="10"/>
  <c r="R45" i="10"/>
  <c r="L45" i="10"/>
  <c r="R44" i="10"/>
  <c r="L44" i="10"/>
  <c r="R42" i="10"/>
  <c r="L42" i="10"/>
  <c r="R41" i="10"/>
  <c r="L41" i="10"/>
  <c r="R40" i="10"/>
  <c r="L40" i="10"/>
  <c r="R39" i="10"/>
  <c r="L39" i="10"/>
  <c r="R38" i="10"/>
  <c r="L38" i="10"/>
  <c r="R36" i="10"/>
  <c r="L36" i="10"/>
  <c r="R35" i="10"/>
  <c r="L35" i="10"/>
  <c r="R34" i="10"/>
  <c r="L34" i="10"/>
  <c r="R33" i="10"/>
  <c r="L33" i="10"/>
  <c r="R32" i="10"/>
  <c r="L32" i="10"/>
  <c r="R30" i="10"/>
  <c r="L30" i="10"/>
  <c r="R29" i="10"/>
  <c r="L29" i="10"/>
  <c r="R28" i="10"/>
  <c r="L28" i="10"/>
  <c r="R27" i="10"/>
  <c r="L27" i="10"/>
  <c r="R26" i="10"/>
  <c r="L26" i="10"/>
  <c r="R24" i="10"/>
  <c r="L24" i="10"/>
  <c r="R23" i="10"/>
  <c r="L23" i="10"/>
  <c r="R22" i="10"/>
  <c r="L22" i="10"/>
  <c r="R21" i="10"/>
  <c r="L21" i="10"/>
  <c r="R20" i="10"/>
  <c r="L20" i="10"/>
  <c r="R18" i="10"/>
  <c r="L18" i="10"/>
  <c r="R17" i="10"/>
  <c r="L17" i="10"/>
  <c r="R16" i="10"/>
  <c r="L16" i="10"/>
  <c r="R15" i="10"/>
  <c r="L15" i="10"/>
  <c r="R14" i="10"/>
  <c r="L14" i="10"/>
  <c r="AJ12" i="10"/>
  <c r="AI12" i="10"/>
  <c r="AK12" i="10" s="1"/>
  <c r="AF12" i="10"/>
  <c r="AE12" i="10"/>
  <c r="AG12" i="10" s="1"/>
  <c r="AB12" i="10"/>
  <c r="AA12" i="10"/>
  <c r="AC12" i="10" s="1"/>
  <c r="X12" i="10"/>
  <c r="W12" i="10"/>
  <c r="Y12" i="10" s="1"/>
  <c r="T12" i="10"/>
  <c r="S12" i="10"/>
  <c r="U12" i="10" s="1"/>
  <c r="P12" i="10"/>
  <c r="O12" i="10"/>
  <c r="L12" i="10"/>
  <c r="K12" i="10"/>
  <c r="M12" i="10" s="1"/>
  <c r="H12" i="10"/>
  <c r="G12" i="10"/>
  <c r="I12" i="10" s="1"/>
  <c r="D12" i="10"/>
  <c r="C12" i="10"/>
  <c r="AN11" i="10"/>
  <c r="AM11" i="10"/>
  <c r="AF11" i="10"/>
  <c r="AE11" i="10"/>
  <c r="AG11" i="10" s="1"/>
  <c r="AB11" i="10"/>
  <c r="AA11" i="10"/>
  <c r="AC11" i="10" s="1"/>
  <c r="X11" i="10"/>
  <c r="W11" i="10"/>
  <c r="Y11" i="10" s="1"/>
  <c r="T11" i="10"/>
  <c r="S11" i="10"/>
  <c r="U11" i="10" s="1"/>
  <c r="P11" i="10"/>
  <c r="O11" i="10"/>
  <c r="L11" i="10"/>
  <c r="K11" i="10"/>
  <c r="M11" i="10" s="1"/>
  <c r="H11" i="10"/>
  <c r="G11" i="10"/>
  <c r="I11" i="10" s="1"/>
  <c r="D11" i="10"/>
  <c r="C11" i="10"/>
  <c r="AN10" i="10"/>
  <c r="AM10" i="10"/>
  <c r="AJ10" i="10"/>
  <c r="AI10" i="10"/>
  <c r="AB10" i="10"/>
  <c r="AA10" i="10"/>
  <c r="AC10" i="10" s="1"/>
  <c r="X10" i="10"/>
  <c r="W10" i="10"/>
  <c r="Y10" i="10" s="1"/>
  <c r="T10" i="10"/>
  <c r="S10" i="10"/>
  <c r="U10" i="10" s="1"/>
  <c r="P10" i="10"/>
  <c r="O10" i="10"/>
  <c r="L10" i="10"/>
  <c r="K10" i="10"/>
  <c r="M10" i="10" s="1"/>
  <c r="H10" i="10"/>
  <c r="G10" i="10"/>
  <c r="I10" i="10" s="1"/>
  <c r="D10" i="10"/>
  <c r="C10" i="10"/>
  <c r="AN9" i="10"/>
  <c r="AM9" i="10"/>
  <c r="AO9" i="10" s="1"/>
  <c r="AJ9" i="10"/>
  <c r="AI9" i="10"/>
  <c r="AK9" i="10" s="1"/>
  <c r="AF9" i="10"/>
  <c r="AE9" i="10"/>
  <c r="AG9" i="10" s="1"/>
  <c r="X9" i="10"/>
  <c r="W9" i="10"/>
  <c r="Y9" i="10" s="1"/>
  <c r="T9" i="10"/>
  <c r="S9" i="10"/>
  <c r="U9" i="10" s="1"/>
  <c r="P9" i="10"/>
  <c r="O9" i="10"/>
  <c r="L9" i="10"/>
  <c r="K9" i="10"/>
  <c r="M9" i="10" s="1"/>
  <c r="H9" i="10"/>
  <c r="G9" i="10"/>
  <c r="D9" i="10"/>
  <c r="C9" i="10"/>
  <c r="AN8" i="10"/>
  <c r="AM8" i="10"/>
  <c r="AO8" i="10" s="1"/>
  <c r="AJ8" i="10"/>
  <c r="AI8" i="10"/>
  <c r="AF8" i="10"/>
  <c r="AE8" i="10"/>
  <c r="AB8" i="10"/>
  <c r="AA8" i="10"/>
  <c r="AC8" i="10" s="1"/>
  <c r="T8" i="10"/>
  <c r="S8" i="10"/>
  <c r="U8" i="10" s="1"/>
  <c r="P8" i="10"/>
  <c r="O8" i="10"/>
  <c r="L8" i="10"/>
  <c r="K8" i="10"/>
  <c r="M8" i="10" s="1"/>
  <c r="H8" i="10"/>
  <c r="G8" i="10"/>
  <c r="D8" i="10"/>
  <c r="C8" i="10"/>
  <c r="AN7" i="10"/>
  <c r="AM7" i="10"/>
  <c r="AJ7" i="10"/>
  <c r="AI7" i="10"/>
  <c r="AF7" i="10"/>
  <c r="AE7" i="10"/>
  <c r="AG7" i="10" s="1"/>
  <c r="AB7" i="10"/>
  <c r="AA7" i="10"/>
  <c r="X7" i="10"/>
  <c r="W7" i="10"/>
  <c r="P7" i="10"/>
  <c r="O7" i="10"/>
  <c r="L7" i="10"/>
  <c r="K7" i="10"/>
  <c r="M7" i="10" s="1"/>
  <c r="H7" i="10"/>
  <c r="G7" i="10"/>
  <c r="I7" i="10" s="1"/>
  <c r="D7" i="10"/>
  <c r="C7" i="10"/>
  <c r="AN6" i="10"/>
  <c r="AM6" i="10"/>
  <c r="AO6" i="10" s="1"/>
  <c r="AJ6" i="10"/>
  <c r="AI6" i="10"/>
  <c r="AK6" i="10" s="1"/>
  <c r="AF6" i="10"/>
  <c r="AE6" i="10"/>
  <c r="AB6" i="10"/>
  <c r="AA6" i="10"/>
  <c r="X6" i="10"/>
  <c r="W6" i="10"/>
  <c r="Y6" i="10" s="1"/>
  <c r="T6" i="10"/>
  <c r="S6" i="10"/>
  <c r="L6" i="10"/>
  <c r="K6" i="10"/>
  <c r="M6" i="10" s="1"/>
  <c r="H6" i="10"/>
  <c r="G6" i="10"/>
  <c r="I6" i="10" s="1"/>
  <c r="D6" i="10"/>
  <c r="AV6" i="10" s="1"/>
  <c r="C6" i="10"/>
  <c r="AU6" i="10" s="1"/>
  <c r="AN5" i="10"/>
  <c r="AM5" i="10"/>
  <c r="AO5" i="10" s="1"/>
  <c r="AJ5" i="10"/>
  <c r="AI5" i="10"/>
  <c r="AF5" i="10"/>
  <c r="AE5" i="10"/>
  <c r="AB5" i="10"/>
  <c r="AA5" i="10"/>
  <c r="AC5" i="10" s="1"/>
  <c r="X5" i="10"/>
  <c r="W5" i="10"/>
  <c r="Y5" i="10" s="1"/>
  <c r="T5" i="10"/>
  <c r="S5" i="10"/>
  <c r="P5" i="10"/>
  <c r="O5" i="10"/>
  <c r="H5" i="10"/>
  <c r="G5" i="10"/>
  <c r="I5" i="10" s="1"/>
  <c r="D5" i="10"/>
  <c r="C5" i="10"/>
  <c r="AN4" i="10"/>
  <c r="AM4" i="10"/>
  <c r="AO4" i="10" s="1"/>
  <c r="AJ4" i="10"/>
  <c r="AI4" i="10"/>
  <c r="AK4" i="10" s="1"/>
  <c r="AF4" i="10"/>
  <c r="AE4" i="10"/>
  <c r="AB4" i="10"/>
  <c r="AA4" i="10"/>
  <c r="AC4" i="10" s="1"/>
  <c r="X4" i="10"/>
  <c r="W4" i="10"/>
  <c r="Y4" i="10" s="1"/>
  <c r="T4" i="10"/>
  <c r="S4" i="10"/>
  <c r="U4" i="10" s="1"/>
  <c r="P4" i="10"/>
  <c r="O4" i="10"/>
  <c r="L4" i="10"/>
  <c r="K4" i="10"/>
  <c r="M4" i="10" s="1"/>
  <c r="D4" i="10"/>
  <c r="C4" i="10"/>
  <c r="E4" i="10" s="1"/>
  <c r="AN3" i="10"/>
  <c r="AM3" i="10"/>
  <c r="AJ3" i="10"/>
  <c r="AI3" i="10"/>
  <c r="AK3" i="10" s="1"/>
  <c r="AF3" i="10"/>
  <c r="AE3" i="10"/>
  <c r="AG3" i="10" s="1"/>
  <c r="AB3" i="10"/>
  <c r="AA3" i="10"/>
  <c r="X3" i="10"/>
  <c r="W3" i="10"/>
  <c r="T3" i="10"/>
  <c r="S3" i="10"/>
  <c r="U3" i="10" s="1"/>
  <c r="P3" i="10"/>
  <c r="O3" i="10"/>
  <c r="L3" i="10"/>
  <c r="K3" i="10"/>
  <c r="M3" i="10" s="1"/>
  <c r="H3" i="10"/>
  <c r="G3" i="10"/>
  <c r="AL2" i="10"/>
  <c r="AH2" i="10"/>
  <c r="AD2" i="10"/>
  <c r="Z2" i="10"/>
  <c r="V2" i="10"/>
  <c r="R2" i="10"/>
  <c r="N2" i="10"/>
  <c r="J2" i="10"/>
  <c r="F2" i="10"/>
  <c r="B2" i="10"/>
  <c r="BA5" i="14" l="1"/>
  <c r="AC7" i="10"/>
  <c r="AK5" i="10"/>
  <c r="AG6" i="10"/>
  <c r="AS11" i="14"/>
  <c r="BA4" i="14"/>
  <c r="AR5" i="14"/>
  <c r="AW5" i="14" s="1"/>
  <c r="BA7" i="14"/>
  <c r="AT3" i="14"/>
  <c r="AR6" i="14"/>
  <c r="AQ6" i="14" s="1"/>
  <c r="AG8" i="10"/>
  <c r="AK7" i="10"/>
  <c r="AV3" i="10"/>
  <c r="Q3" i="10"/>
  <c r="AU5" i="10"/>
  <c r="AV5" i="10"/>
  <c r="AO10" i="10"/>
  <c r="Y3" i="10"/>
  <c r="AT5" i="14"/>
  <c r="AS5" i="14"/>
  <c r="AS4" i="14"/>
  <c r="AT8" i="14"/>
  <c r="U5" i="10"/>
  <c r="I8" i="10"/>
  <c r="AC3" i="10"/>
  <c r="AS3" i="10" s="1"/>
  <c r="AK10" i="10"/>
  <c r="I9" i="10"/>
  <c r="AU8" i="10"/>
  <c r="AV8" i="10"/>
  <c r="U6" i="10"/>
  <c r="AO11" i="10"/>
  <c r="BA12" i="14"/>
  <c r="BA8" i="14"/>
  <c r="AT9" i="14"/>
  <c r="BA9" i="14"/>
  <c r="AK8" i="10"/>
  <c r="AU7" i="10"/>
  <c r="AV7" i="10"/>
  <c r="BA10" i="14"/>
  <c r="AT7" i="14"/>
  <c r="AT10" i="14"/>
  <c r="AS8" i="14"/>
  <c r="AU9" i="10"/>
  <c r="AV9" i="10"/>
  <c r="AG4" i="10"/>
  <c r="AO7" i="10"/>
  <c r="AS9" i="14"/>
  <c r="BA11" i="14"/>
  <c r="AT12" i="14"/>
  <c r="Y7" i="10"/>
  <c r="BA6" i="10"/>
  <c r="AC6" i="10"/>
  <c r="BA5" i="10"/>
  <c r="AG5" i="10"/>
  <c r="AU10" i="10"/>
  <c r="AV10" i="10"/>
  <c r="AU11" i="10"/>
  <c r="AV11" i="10"/>
  <c r="AO3" i="10"/>
  <c r="AU12" i="10"/>
  <c r="AV12" i="10"/>
  <c r="AR12" i="14"/>
  <c r="AT11" i="14"/>
  <c r="AR8" i="14"/>
  <c r="AW6" i="14"/>
  <c r="AT4" i="14"/>
  <c r="AS3" i="14"/>
  <c r="AW3" i="14" s="1"/>
  <c r="AR10" i="14"/>
  <c r="AR11" i="14"/>
  <c r="AR9" i="14"/>
  <c r="AR7" i="14"/>
  <c r="AR4" i="14"/>
  <c r="AR3" i="10"/>
  <c r="I3" i="10"/>
  <c r="AV4" i="10"/>
  <c r="AU3" i="10"/>
  <c r="AU4" i="10"/>
  <c r="BA4" i="10" s="1"/>
  <c r="Q4" i="10"/>
  <c r="AT4" i="10" s="1"/>
  <c r="E5" i="10"/>
  <c r="Q5" i="10"/>
  <c r="AR5" i="10" s="1"/>
  <c r="E6" i="10"/>
  <c r="AT6" i="10" s="1"/>
  <c r="E7" i="10"/>
  <c r="E8" i="10"/>
  <c r="E9" i="10"/>
  <c r="E10" i="10"/>
  <c r="E11" i="10"/>
  <c r="E12" i="10"/>
  <c r="Q7" i="10"/>
  <c r="AR7" i="10" s="1"/>
  <c r="Q8" i="10"/>
  <c r="AT8" i="10" s="1"/>
  <c r="Q9" i="10"/>
  <c r="Q10" i="10"/>
  <c r="Q11" i="10"/>
  <c r="Q12" i="10"/>
  <c r="AT12" i="10" s="1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T10" i="8"/>
  <c r="S10" i="8"/>
  <c r="U10" i="8" s="1"/>
  <c r="P10" i="8"/>
  <c r="O10" i="8"/>
  <c r="Q10" i="8" s="1"/>
  <c r="L10" i="8"/>
  <c r="K10" i="8"/>
  <c r="M10" i="8" s="1"/>
  <c r="H10" i="8"/>
  <c r="G10" i="8"/>
  <c r="I10" i="8" s="1"/>
  <c r="D10" i="8"/>
  <c r="C10" i="8"/>
  <c r="AM10" i="8" s="1"/>
  <c r="AF9" i="8"/>
  <c r="AE9" i="8"/>
  <c r="AG9" i="8" s="1"/>
  <c r="X9" i="8"/>
  <c r="W9" i="8"/>
  <c r="Y9" i="8" s="1"/>
  <c r="T9" i="8"/>
  <c r="S9" i="8"/>
  <c r="U9" i="8" s="1"/>
  <c r="P9" i="8"/>
  <c r="O9" i="8"/>
  <c r="Q9" i="8" s="1"/>
  <c r="L9" i="8"/>
  <c r="K9" i="8"/>
  <c r="M9" i="8" s="1"/>
  <c r="H9" i="8"/>
  <c r="G9" i="8"/>
  <c r="I9" i="8" s="1"/>
  <c r="D9" i="8"/>
  <c r="C9" i="8"/>
  <c r="AM9" i="8" s="1"/>
  <c r="AF8" i="8"/>
  <c r="AE8" i="8"/>
  <c r="AB8" i="8"/>
  <c r="AA8" i="8"/>
  <c r="AC8" i="8" s="1"/>
  <c r="T8" i="8"/>
  <c r="S8" i="8"/>
  <c r="U8" i="8" s="1"/>
  <c r="P8" i="8"/>
  <c r="O8" i="8"/>
  <c r="Q8" i="8" s="1"/>
  <c r="L8" i="8"/>
  <c r="K8" i="8"/>
  <c r="M8" i="8" s="1"/>
  <c r="H8" i="8"/>
  <c r="G8" i="8"/>
  <c r="I8" i="8" s="1"/>
  <c r="D8" i="8"/>
  <c r="C8" i="8"/>
  <c r="AF7" i="8"/>
  <c r="AE7" i="8"/>
  <c r="AB7" i="8"/>
  <c r="AA7" i="8"/>
  <c r="AC7" i="8" s="1"/>
  <c r="X7" i="8"/>
  <c r="W7" i="8"/>
  <c r="P7" i="8"/>
  <c r="O7" i="8"/>
  <c r="Q7" i="8" s="1"/>
  <c r="L7" i="8"/>
  <c r="K7" i="8"/>
  <c r="M7" i="8" s="1"/>
  <c r="H7" i="8"/>
  <c r="G7" i="8"/>
  <c r="I7" i="8" s="1"/>
  <c r="D7" i="8"/>
  <c r="C7" i="8"/>
  <c r="AF6" i="8"/>
  <c r="AE6" i="8"/>
  <c r="AG6" i="8" s="1"/>
  <c r="AB6" i="8"/>
  <c r="AA6" i="8"/>
  <c r="AC6" i="8" s="1"/>
  <c r="X6" i="8"/>
  <c r="W6" i="8"/>
  <c r="Y6" i="8" s="1"/>
  <c r="T6" i="8"/>
  <c r="S6" i="8"/>
  <c r="L6" i="8"/>
  <c r="K6" i="8"/>
  <c r="M6" i="8" s="1"/>
  <c r="H6" i="8"/>
  <c r="G6" i="8"/>
  <c r="I6" i="8" s="1"/>
  <c r="D6" i="8"/>
  <c r="C6" i="8"/>
  <c r="AF5" i="8"/>
  <c r="AE5" i="8"/>
  <c r="AG5" i="8" s="1"/>
  <c r="AB5" i="8"/>
  <c r="AA5" i="8"/>
  <c r="AC5" i="8" s="1"/>
  <c r="X5" i="8"/>
  <c r="W5" i="8"/>
  <c r="Y5" i="8" s="1"/>
  <c r="T5" i="8"/>
  <c r="S5" i="8"/>
  <c r="U5" i="8" s="1"/>
  <c r="P5" i="8"/>
  <c r="O5" i="8"/>
  <c r="Q5" i="8" s="1"/>
  <c r="H5" i="8"/>
  <c r="G5" i="8"/>
  <c r="I5" i="8" s="1"/>
  <c r="D5" i="8"/>
  <c r="C5" i="8"/>
  <c r="AF4" i="8"/>
  <c r="AE4" i="8"/>
  <c r="AG4" i="8" s="1"/>
  <c r="AB4" i="8"/>
  <c r="AA4" i="8"/>
  <c r="AC4" i="8" s="1"/>
  <c r="X4" i="8"/>
  <c r="W4" i="8"/>
  <c r="Y4" i="8" s="1"/>
  <c r="T4" i="8"/>
  <c r="S4" i="8"/>
  <c r="U4" i="8" s="1"/>
  <c r="P4" i="8"/>
  <c r="O4" i="8"/>
  <c r="Q4" i="8" s="1"/>
  <c r="L4" i="8"/>
  <c r="K4" i="8"/>
  <c r="D4" i="8"/>
  <c r="C4" i="8"/>
  <c r="AF3" i="8"/>
  <c r="AE3" i="8"/>
  <c r="AG3" i="8" s="1"/>
  <c r="AB3" i="8"/>
  <c r="AA3" i="8"/>
  <c r="X3" i="8"/>
  <c r="W3" i="8"/>
  <c r="Y3" i="8" s="1"/>
  <c r="T3" i="8"/>
  <c r="S3" i="8"/>
  <c r="U3" i="8" s="1"/>
  <c r="P3" i="8"/>
  <c r="O3" i="8"/>
  <c r="Q3" i="8" s="1"/>
  <c r="L3" i="8"/>
  <c r="K3" i="8"/>
  <c r="H3" i="8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Y10" i="7" s="1"/>
  <c r="T10" i="7"/>
  <c r="S10" i="7"/>
  <c r="U10" i="7" s="1"/>
  <c r="P10" i="7"/>
  <c r="O10" i="7"/>
  <c r="Q10" i="7" s="1"/>
  <c r="L10" i="7"/>
  <c r="K10" i="7"/>
  <c r="M10" i="7" s="1"/>
  <c r="H10" i="7"/>
  <c r="G10" i="7"/>
  <c r="I10" i="7" s="1"/>
  <c r="D10" i="7"/>
  <c r="AN10" i="7" s="1"/>
  <c r="C10" i="7"/>
  <c r="AM10" i="7" s="1"/>
  <c r="AF9" i="7"/>
  <c r="AE9" i="7"/>
  <c r="AG9" i="7" s="1"/>
  <c r="X9" i="7"/>
  <c r="W9" i="7"/>
  <c r="Y9" i="7" s="1"/>
  <c r="T9" i="7"/>
  <c r="S9" i="7"/>
  <c r="U9" i="7" s="1"/>
  <c r="P9" i="7"/>
  <c r="O9" i="7"/>
  <c r="Q9" i="7" s="1"/>
  <c r="L9" i="7"/>
  <c r="K9" i="7"/>
  <c r="M9" i="7" s="1"/>
  <c r="H9" i="7"/>
  <c r="G9" i="7"/>
  <c r="I9" i="7" s="1"/>
  <c r="D9" i="7"/>
  <c r="AN9" i="7" s="1"/>
  <c r="C9" i="7"/>
  <c r="AM9" i="7" s="1"/>
  <c r="AF8" i="7"/>
  <c r="AE8" i="7"/>
  <c r="AB8" i="7"/>
  <c r="AA8" i="7"/>
  <c r="T8" i="7"/>
  <c r="S8" i="7"/>
  <c r="U8" i="7" s="1"/>
  <c r="P8" i="7"/>
  <c r="O8" i="7"/>
  <c r="Q8" i="7" s="1"/>
  <c r="L8" i="7"/>
  <c r="K8" i="7"/>
  <c r="M8" i="7" s="1"/>
  <c r="H8" i="7"/>
  <c r="G8" i="7"/>
  <c r="I8" i="7" s="1"/>
  <c r="D8" i="7"/>
  <c r="AN8" i="7" s="1"/>
  <c r="C8" i="7"/>
  <c r="AM8" i="7" s="1"/>
  <c r="AF7" i="7"/>
  <c r="AE7" i="7"/>
  <c r="AG7" i="7" s="1"/>
  <c r="AB7" i="7"/>
  <c r="AA7" i="7"/>
  <c r="X7" i="7"/>
  <c r="W7" i="7"/>
  <c r="Y7" i="7" s="1"/>
  <c r="P7" i="7"/>
  <c r="O7" i="7"/>
  <c r="Q7" i="7" s="1"/>
  <c r="L7" i="7"/>
  <c r="K7" i="7"/>
  <c r="M7" i="7" s="1"/>
  <c r="H7" i="7"/>
  <c r="G7" i="7"/>
  <c r="I7" i="7" s="1"/>
  <c r="D7" i="7"/>
  <c r="AN7" i="7" s="1"/>
  <c r="C7" i="7"/>
  <c r="AM7" i="7" s="1"/>
  <c r="AF6" i="7"/>
  <c r="AE6" i="7"/>
  <c r="AB6" i="7"/>
  <c r="AA6" i="7"/>
  <c r="X6" i="7"/>
  <c r="W6" i="7"/>
  <c r="Y6" i="7" s="1"/>
  <c r="T6" i="7"/>
  <c r="S6" i="7"/>
  <c r="U6" i="7" s="1"/>
  <c r="L6" i="7"/>
  <c r="K6" i="7"/>
  <c r="M6" i="7" s="1"/>
  <c r="H6" i="7"/>
  <c r="G6" i="7"/>
  <c r="I6" i="7" s="1"/>
  <c r="D6" i="7"/>
  <c r="AN6" i="7" s="1"/>
  <c r="C6" i="7"/>
  <c r="AM6" i="7" s="1"/>
  <c r="AF5" i="7"/>
  <c r="AE5" i="7"/>
  <c r="AB5" i="7"/>
  <c r="AA5" i="7"/>
  <c r="X5" i="7"/>
  <c r="W5" i="7"/>
  <c r="Y5" i="7" s="1"/>
  <c r="T5" i="7"/>
  <c r="S5" i="7"/>
  <c r="U5" i="7" s="1"/>
  <c r="P5" i="7"/>
  <c r="O5" i="7"/>
  <c r="H5" i="7"/>
  <c r="G5" i="7"/>
  <c r="I5" i="7" s="1"/>
  <c r="D5" i="7"/>
  <c r="AN5" i="7" s="1"/>
  <c r="C5" i="7"/>
  <c r="AM5" i="7" s="1"/>
  <c r="AF4" i="7"/>
  <c r="AE4" i="7"/>
  <c r="AG4" i="7" s="1"/>
  <c r="AB4" i="7"/>
  <c r="AA4" i="7"/>
  <c r="AC4" i="7" s="1"/>
  <c r="X4" i="7"/>
  <c r="W4" i="7"/>
  <c r="T4" i="7"/>
  <c r="S4" i="7"/>
  <c r="U4" i="7" s="1"/>
  <c r="P4" i="7"/>
  <c r="O4" i="7"/>
  <c r="L4" i="7"/>
  <c r="K4" i="7"/>
  <c r="M4" i="7" s="1"/>
  <c r="D4" i="7"/>
  <c r="AN4" i="7" s="1"/>
  <c r="C4" i="7"/>
  <c r="AM4" i="7" s="1"/>
  <c r="AF3" i="7"/>
  <c r="AE3" i="7"/>
  <c r="AG3" i="7" s="1"/>
  <c r="AB3" i="7"/>
  <c r="AA3" i="7"/>
  <c r="AC3" i="7" s="1"/>
  <c r="X3" i="7"/>
  <c r="W3" i="7"/>
  <c r="T3" i="7"/>
  <c r="S3" i="7"/>
  <c r="U3" i="7" s="1"/>
  <c r="P3" i="7"/>
  <c r="O3" i="7"/>
  <c r="L3" i="7"/>
  <c r="K3" i="7"/>
  <c r="M3" i="7" s="1"/>
  <c r="H3" i="7"/>
  <c r="G3" i="7"/>
  <c r="AM3" i="7" s="1"/>
  <c r="AD2" i="7"/>
  <c r="Z2" i="7"/>
  <c r="V2" i="7"/>
  <c r="R2" i="7"/>
  <c r="N2" i="7"/>
  <c r="J2" i="7"/>
  <c r="F2" i="7"/>
  <c r="B2" i="7"/>
  <c r="R66" i="3"/>
  <c r="L66" i="3"/>
  <c r="R65" i="3"/>
  <c r="L65" i="3"/>
  <c r="R64" i="3"/>
  <c r="L64" i="3"/>
  <c r="R63" i="3"/>
  <c r="L63" i="3"/>
  <c r="R62" i="3"/>
  <c r="L62" i="3"/>
  <c r="R60" i="3"/>
  <c r="L60" i="3"/>
  <c r="R59" i="3"/>
  <c r="L59" i="3"/>
  <c r="R58" i="3"/>
  <c r="L58" i="3"/>
  <c r="R57" i="3"/>
  <c r="L57" i="3"/>
  <c r="R56" i="3"/>
  <c r="L56" i="3"/>
  <c r="R54" i="3"/>
  <c r="L54" i="3"/>
  <c r="R53" i="3"/>
  <c r="L53" i="3"/>
  <c r="R52" i="3"/>
  <c r="L52" i="3"/>
  <c r="R51" i="3"/>
  <c r="L51" i="3"/>
  <c r="R50" i="3"/>
  <c r="L50" i="3"/>
  <c r="R48" i="3"/>
  <c r="L48" i="3"/>
  <c r="R47" i="3"/>
  <c r="L47" i="3"/>
  <c r="R46" i="3"/>
  <c r="L46" i="3"/>
  <c r="R45" i="3"/>
  <c r="L45" i="3"/>
  <c r="R44" i="3"/>
  <c r="L44" i="3"/>
  <c r="R42" i="3"/>
  <c r="L42" i="3"/>
  <c r="R41" i="3"/>
  <c r="L41" i="3"/>
  <c r="R40" i="3"/>
  <c r="L40" i="3"/>
  <c r="R39" i="3"/>
  <c r="L39" i="3"/>
  <c r="R38" i="3"/>
  <c r="L38" i="3"/>
  <c r="R36" i="3"/>
  <c r="L36" i="3"/>
  <c r="R35" i="3"/>
  <c r="L35" i="3"/>
  <c r="R34" i="3"/>
  <c r="L34" i="3"/>
  <c r="R33" i="3"/>
  <c r="L33" i="3"/>
  <c r="R32" i="3"/>
  <c r="L32" i="3"/>
  <c r="R30" i="3"/>
  <c r="L30" i="3"/>
  <c r="R29" i="3"/>
  <c r="L29" i="3"/>
  <c r="R28" i="3"/>
  <c r="L28" i="3"/>
  <c r="R27" i="3"/>
  <c r="L27" i="3"/>
  <c r="R26" i="3"/>
  <c r="L26" i="3"/>
  <c r="R24" i="3"/>
  <c r="L24" i="3"/>
  <c r="R23" i="3"/>
  <c r="L23" i="3"/>
  <c r="R22" i="3"/>
  <c r="L22" i="3"/>
  <c r="R21" i="3"/>
  <c r="L21" i="3"/>
  <c r="R20" i="3"/>
  <c r="L20" i="3"/>
  <c r="R18" i="3"/>
  <c r="L18" i="3"/>
  <c r="R17" i="3"/>
  <c r="L17" i="3"/>
  <c r="R16" i="3"/>
  <c r="L16" i="3"/>
  <c r="R15" i="3"/>
  <c r="L15" i="3"/>
  <c r="R14" i="3"/>
  <c r="L14" i="3"/>
  <c r="AJ12" i="3"/>
  <c r="AI12" i="3"/>
  <c r="AK12" i="3" s="1"/>
  <c r="AF12" i="3"/>
  <c r="AE12" i="3"/>
  <c r="AG12" i="3" s="1"/>
  <c r="AB12" i="3"/>
  <c r="AA12" i="3"/>
  <c r="AC12" i="3" s="1"/>
  <c r="X12" i="3"/>
  <c r="W12" i="3"/>
  <c r="Y12" i="3" s="1"/>
  <c r="T12" i="3"/>
  <c r="S12" i="3"/>
  <c r="U12" i="3" s="1"/>
  <c r="P12" i="3"/>
  <c r="O12" i="3"/>
  <c r="L12" i="3"/>
  <c r="K12" i="3"/>
  <c r="M12" i="3" s="1"/>
  <c r="H12" i="3"/>
  <c r="G12" i="3"/>
  <c r="I12" i="3" s="1"/>
  <c r="D12" i="3"/>
  <c r="C12" i="3"/>
  <c r="AN11" i="3"/>
  <c r="AM11" i="3"/>
  <c r="AF11" i="3"/>
  <c r="AE11" i="3"/>
  <c r="AG11" i="3" s="1"/>
  <c r="AB11" i="3"/>
  <c r="AA11" i="3"/>
  <c r="AC11" i="3" s="1"/>
  <c r="X11" i="3"/>
  <c r="W11" i="3"/>
  <c r="Y11" i="3" s="1"/>
  <c r="T11" i="3"/>
  <c r="S11" i="3"/>
  <c r="U11" i="3" s="1"/>
  <c r="P11" i="3"/>
  <c r="O11" i="3"/>
  <c r="L11" i="3"/>
  <c r="K11" i="3"/>
  <c r="M11" i="3" s="1"/>
  <c r="H11" i="3"/>
  <c r="G11" i="3"/>
  <c r="I11" i="3" s="1"/>
  <c r="D11" i="3"/>
  <c r="C11" i="3"/>
  <c r="AN10" i="3"/>
  <c r="AM10" i="3"/>
  <c r="AJ10" i="3"/>
  <c r="AI10" i="3"/>
  <c r="AK10" i="3" s="1"/>
  <c r="AB10" i="3"/>
  <c r="AA10" i="3"/>
  <c r="AC10" i="3" s="1"/>
  <c r="X10" i="3"/>
  <c r="W10" i="3"/>
  <c r="Y10" i="3" s="1"/>
  <c r="T10" i="3"/>
  <c r="S10" i="3"/>
  <c r="U10" i="3" s="1"/>
  <c r="P10" i="3"/>
  <c r="O10" i="3"/>
  <c r="L10" i="3"/>
  <c r="K10" i="3"/>
  <c r="M10" i="3" s="1"/>
  <c r="H10" i="3"/>
  <c r="G10" i="3"/>
  <c r="I10" i="3" s="1"/>
  <c r="D10" i="3"/>
  <c r="C10" i="3"/>
  <c r="AN9" i="3"/>
  <c r="AM9" i="3"/>
  <c r="AO9" i="3" s="1"/>
  <c r="AJ9" i="3"/>
  <c r="AI9" i="3"/>
  <c r="AF9" i="3"/>
  <c r="AE9" i="3"/>
  <c r="X9" i="3"/>
  <c r="W9" i="3"/>
  <c r="Y9" i="3" s="1"/>
  <c r="T9" i="3"/>
  <c r="S9" i="3"/>
  <c r="U9" i="3" s="1"/>
  <c r="P9" i="3"/>
  <c r="O9" i="3"/>
  <c r="L9" i="3"/>
  <c r="K9" i="3"/>
  <c r="M9" i="3" s="1"/>
  <c r="H9" i="3"/>
  <c r="G9" i="3"/>
  <c r="I9" i="3" s="1"/>
  <c r="D9" i="3"/>
  <c r="C9" i="3"/>
  <c r="AN8" i="3"/>
  <c r="AM8" i="3"/>
  <c r="AJ8" i="3"/>
  <c r="AI8" i="3"/>
  <c r="AF8" i="3"/>
  <c r="AE8" i="3"/>
  <c r="AG8" i="3" s="1"/>
  <c r="AB8" i="3"/>
  <c r="AA8" i="3"/>
  <c r="T8" i="3"/>
  <c r="S8" i="3"/>
  <c r="U8" i="3" s="1"/>
  <c r="P8" i="3"/>
  <c r="O8" i="3"/>
  <c r="L8" i="3"/>
  <c r="K8" i="3"/>
  <c r="M8" i="3" s="1"/>
  <c r="H8" i="3"/>
  <c r="G8" i="3"/>
  <c r="I8" i="3" s="1"/>
  <c r="D8" i="3"/>
  <c r="C8" i="3"/>
  <c r="AN7" i="3"/>
  <c r="AM7" i="3"/>
  <c r="AO7" i="3" s="1"/>
  <c r="AJ7" i="3"/>
  <c r="AI7" i="3"/>
  <c r="AF7" i="3"/>
  <c r="AE7" i="3"/>
  <c r="AG7" i="3" s="1"/>
  <c r="AB7" i="3"/>
  <c r="AA7" i="3"/>
  <c r="X7" i="3"/>
  <c r="W7" i="3"/>
  <c r="Y7" i="3" s="1"/>
  <c r="P7" i="3"/>
  <c r="O7" i="3"/>
  <c r="L7" i="3"/>
  <c r="K7" i="3"/>
  <c r="M7" i="3" s="1"/>
  <c r="H7" i="3"/>
  <c r="G7" i="3"/>
  <c r="I7" i="3" s="1"/>
  <c r="D7" i="3"/>
  <c r="C7" i="3"/>
  <c r="AN6" i="3"/>
  <c r="AM6" i="3"/>
  <c r="AO6" i="3" s="1"/>
  <c r="AJ6" i="3"/>
  <c r="AI6" i="3"/>
  <c r="AK6" i="3" s="1"/>
  <c r="AF6" i="3"/>
  <c r="AE6" i="3"/>
  <c r="AG6" i="3" s="1"/>
  <c r="AB6" i="3"/>
  <c r="AA6" i="3"/>
  <c r="X6" i="3"/>
  <c r="W6" i="3"/>
  <c r="Y6" i="3" s="1"/>
  <c r="T6" i="3"/>
  <c r="AV6" i="3" s="1"/>
  <c r="S6" i="3"/>
  <c r="U6" i="3" s="1"/>
  <c r="L6" i="3"/>
  <c r="K6" i="3"/>
  <c r="M6" i="3" s="1"/>
  <c r="H6" i="3"/>
  <c r="G6" i="3"/>
  <c r="I6" i="3" s="1"/>
  <c r="D6" i="3"/>
  <c r="C6" i="3"/>
  <c r="AN5" i="3"/>
  <c r="AM5" i="3"/>
  <c r="AO5" i="3" s="1"/>
  <c r="AJ5" i="3"/>
  <c r="AI5" i="3"/>
  <c r="AK5" i="3" s="1"/>
  <c r="AF5" i="3"/>
  <c r="AE5" i="3"/>
  <c r="AG5" i="3" s="1"/>
  <c r="AB5" i="3"/>
  <c r="AA5" i="3"/>
  <c r="AC5" i="3" s="1"/>
  <c r="X5" i="3"/>
  <c r="W5" i="3"/>
  <c r="Y5" i="3" s="1"/>
  <c r="T5" i="3"/>
  <c r="S5" i="3"/>
  <c r="P5" i="3"/>
  <c r="O5" i="3"/>
  <c r="H5" i="3"/>
  <c r="G5" i="3"/>
  <c r="I5" i="3" s="1"/>
  <c r="D5" i="3"/>
  <c r="C5" i="3"/>
  <c r="AN4" i="3"/>
  <c r="AM4" i="3"/>
  <c r="AJ4" i="3"/>
  <c r="AI4" i="3"/>
  <c r="AF4" i="3"/>
  <c r="AE4" i="3"/>
  <c r="AB4" i="3"/>
  <c r="AA4" i="3"/>
  <c r="X4" i="3"/>
  <c r="W4" i="3"/>
  <c r="Y4" i="3" s="1"/>
  <c r="T4" i="3"/>
  <c r="S4" i="3"/>
  <c r="P4" i="3"/>
  <c r="O4" i="3"/>
  <c r="L4" i="3"/>
  <c r="K4" i="3"/>
  <c r="D4" i="3"/>
  <c r="C4" i="3"/>
  <c r="AN3" i="3"/>
  <c r="AM3" i="3"/>
  <c r="AJ3" i="3"/>
  <c r="AI3" i="3"/>
  <c r="AF3" i="3"/>
  <c r="AE3" i="3"/>
  <c r="AG3" i="3" s="1"/>
  <c r="AB3" i="3"/>
  <c r="AA3" i="3"/>
  <c r="X3" i="3"/>
  <c r="W3" i="3"/>
  <c r="T3" i="3"/>
  <c r="S3" i="3"/>
  <c r="U3" i="3" s="1"/>
  <c r="P3" i="3"/>
  <c r="O3" i="3"/>
  <c r="L3" i="3"/>
  <c r="K3" i="3"/>
  <c r="H3" i="3"/>
  <c r="G3" i="3"/>
  <c r="AL2" i="3"/>
  <c r="AH2" i="3"/>
  <c r="AD2" i="3"/>
  <c r="Z2" i="3"/>
  <c r="V2" i="3"/>
  <c r="R2" i="3"/>
  <c r="N2" i="3"/>
  <c r="J2" i="3"/>
  <c r="F2" i="3"/>
  <c r="B2" i="3"/>
  <c r="R66" i="6"/>
  <c r="L66" i="6"/>
  <c r="R65" i="6"/>
  <c r="L65" i="6"/>
  <c r="R64" i="6"/>
  <c r="L64" i="6"/>
  <c r="R63" i="6"/>
  <c r="L63" i="6"/>
  <c r="R62" i="6"/>
  <c r="L62" i="6"/>
  <c r="R60" i="6"/>
  <c r="L60" i="6"/>
  <c r="R59" i="6"/>
  <c r="L59" i="6"/>
  <c r="R58" i="6"/>
  <c r="L58" i="6"/>
  <c r="R57" i="6"/>
  <c r="L57" i="6"/>
  <c r="R56" i="6"/>
  <c r="L56" i="6"/>
  <c r="R54" i="6"/>
  <c r="L54" i="6"/>
  <c r="R53" i="6"/>
  <c r="L53" i="6"/>
  <c r="R52" i="6"/>
  <c r="L52" i="6"/>
  <c r="R51" i="6"/>
  <c r="L51" i="6"/>
  <c r="R50" i="6"/>
  <c r="L50" i="6"/>
  <c r="R48" i="6"/>
  <c r="L48" i="6"/>
  <c r="R47" i="6"/>
  <c r="L47" i="6"/>
  <c r="R46" i="6"/>
  <c r="L46" i="6"/>
  <c r="R45" i="6"/>
  <c r="L45" i="6"/>
  <c r="R44" i="6"/>
  <c r="L44" i="6"/>
  <c r="R42" i="6"/>
  <c r="L42" i="6"/>
  <c r="R41" i="6"/>
  <c r="L41" i="6"/>
  <c r="R40" i="6"/>
  <c r="L40" i="6"/>
  <c r="R39" i="6"/>
  <c r="L39" i="6"/>
  <c r="R38" i="6"/>
  <c r="L38" i="6"/>
  <c r="R36" i="6"/>
  <c r="L36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6" i="6"/>
  <c r="L26" i="6"/>
  <c r="R24" i="6"/>
  <c r="L24" i="6"/>
  <c r="R23" i="6"/>
  <c r="L23" i="6"/>
  <c r="R22" i="6"/>
  <c r="L22" i="6"/>
  <c r="R21" i="6"/>
  <c r="L21" i="6"/>
  <c r="R20" i="6"/>
  <c r="L20" i="6"/>
  <c r="R18" i="6"/>
  <c r="L18" i="6"/>
  <c r="R17" i="6"/>
  <c r="L17" i="6"/>
  <c r="R16" i="6"/>
  <c r="L16" i="6"/>
  <c r="R15" i="6"/>
  <c r="L15" i="6"/>
  <c r="R14" i="6"/>
  <c r="L14" i="6"/>
  <c r="AJ12" i="6"/>
  <c r="AI12" i="6"/>
  <c r="AF12" i="6"/>
  <c r="AE12" i="6"/>
  <c r="AB12" i="6"/>
  <c r="AA12" i="6"/>
  <c r="X12" i="6"/>
  <c r="W12" i="6"/>
  <c r="T12" i="6"/>
  <c r="S12" i="6"/>
  <c r="U12" i="6" s="1"/>
  <c r="P12" i="6"/>
  <c r="O12" i="6"/>
  <c r="L12" i="6"/>
  <c r="K12" i="6"/>
  <c r="H12" i="6"/>
  <c r="G12" i="6"/>
  <c r="D12" i="6"/>
  <c r="C12" i="6"/>
  <c r="AN11" i="6"/>
  <c r="AM11" i="6"/>
  <c r="AO11" i="6" s="1"/>
  <c r="AF11" i="6"/>
  <c r="AE11" i="6"/>
  <c r="AG11" i="6" s="1"/>
  <c r="AB11" i="6"/>
  <c r="AA11" i="6"/>
  <c r="AC11" i="6" s="1"/>
  <c r="X11" i="6"/>
  <c r="W11" i="6"/>
  <c r="Y11" i="6" s="1"/>
  <c r="T11" i="6"/>
  <c r="S11" i="6"/>
  <c r="U11" i="6" s="1"/>
  <c r="P11" i="6"/>
  <c r="O11" i="6"/>
  <c r="L11" i="6"/>
  <c r="K11" i="6"/>
  <c r="M11" i="6" s="1"/>
  <c r="H11" i="6"/>
  <c r="G11" i="6"/>
  <c r="I11" i="6" s="1"/>
  <c r="D11" i="6"/>
  <c r="C11" i="6"/>
  <c r="AN10" i="6"/>
  <c r="AM10" i="6"/>
  <c r="AO10" i="6" s="1"/>
  <c r="AJ10" i="6"/>
  <c r="AI10" i="6"/>
  <c r="AK10" i="6" s="1"/>
  <c r="AB10" i="6"/>
  <c r="AA10" i="6"/>
  <c r="AC10" i="6" s="1"/>
  <c r="X10" i="6"/>
  <c r="W10" i="6"/>
  <c r="Y10" i="6" s="1"/>
  <c r="T10" i="6"/>
  <c r="S10" i="6"/>
  <c r="U10" i="6" s="1"/>
  <c r="P10" i="6"/>
  <c r="O10" i="6"/>
  <c r="L10" i="6"/>
  <c r="K10" i="6"/>
  <c r="M10" i="6" s="1"/>
  <c r="H10" i="6"/>
  <c r="G10" i="6"/>
  <c r="I10" i="6" s="1"/>
  <c r="D10" i="6"/>
  <c r="C10" i="6"/>
  <c r="AN9" i="6"/>
  <c r="AM9" i="6"/>
  <c r="AO9" i="6" s="1"/>
  <c r="AJ9" i="6"/>
  <c r="AI9" i="6"/>
  <c r="AK9" i="6" s="1"/>
  <c r="AF9" i="6"/>
  <c r="AE9" i="6"/>
  <c r="AG9" i="6" s="1"/>
  <c r="X9" i="6"/>
  <c r="W9" i="6"/>
  <c r="Y9" i="6" s="1"/>
  <c r="T9" i="6"/>
  <c r="S9" i="6"/>
  <c r="U9" i="6" s="1"/>
  <c r="P9" i="6"/>
  <c r="O9" i="6"/>
  <c r="L9" i="6"/>
  <c r="K9" i="6"/>
  <c r="M9" i="6" s="1"/>
  <c r="H9" i="6"/>
  <c r="G9" i="6"/>
  <c r="I9" i="6" s="1"/>
  <c r="D9" i="6"/>
  <c r="C9" i="6"/>
  <c r="AN8" i="6"/>
  <c r="AM8" i="6"/>
  <c r="AO8" i="6" s="1"/>
  <c r="AJ8" i="6"/>
  <c r="AI8" i="6"/>
  <c r="AF8" i="6"/>
  <c r="AE8" i="6"/>
  <c r="AB8" i="6"/>
  <c r="AA8" i="6"/>
  <c r="T8" i="6"/>
  <c r="S8" i="6"/>
  <c r="U8" i="6" s="1"/>
  <c r="P8" i="6"/>
  <c r="O8" i="6"/>
  <c r="L8" i="6"/>
  <c r="K8" i="6"/>
  <c r="M8" i="6" s="1"/>
  <c r="H8" i="6"/>
  <c r="G8" i="6"/>
  <c r="I8" i="6" s="1"/>
  <c r="D8" i="6"/>
  <c r="C8" i="6"/>
  <c r="AN7" i="6"/>
  <c r="AM7" i="6"/>
  <c r="AJ7" i="6"/>
  <c r="AI7" i="6"/>
  <c r="AK7" i="6" s="1"/>
  <c r="AF7" i="6"/>
  <c r="AE7" i="6"/>
  <c r="AB7" i="6"/>
  <c r="AA7" i="6"/>
  <c r="X7" i="6"/>
  <c r="W7" i="6"/>
  <c r="Y7" i="6" s="1"/>
  <c r="P7" i="6"/>
  <c r="O7" i="6"/>
  <c r="L7" i="6"/>
  <c r="K7" i="6"/>
  <c r="M7" i="6" s="1"/>
  <c r="H7" i="6"/>
  <c r="G7" i="6"/>
  <c r="I7" i="6" s="1"/>
  <c r="D7" i="6"/>
  <c r="C7" i="6"/>
  <c r="AN6" i="6"/>
  <c r="AM6" i="6"/>
  <c r="AO6" i="6" s="1"/>
  <c r="AJ6" i="6"/>
  <c r="AI6" i="6"/>
  <c r="AK6" i="6" s="1"/>
  <c r="AF6" i="6"/>
  <c r="AE6" i="6"/>
  <c r="AB6" i="6"/>
  <c r="AA6" i="6"/>
  <c r="X6" i="6"/>
  <c r="W6" i="6"/>
  <c r="Y6" i="6" s="1"/>
  <c r="T6" i="6"/>
  <c r="S6" i="6"/>
  <c r="U6" i="6" s="1"/>
  <c r="L6" i="6"/>
  <c r="K6" i="6"/>
  <c r="M6" i="6" s="1"/>
  <c r="H6" i="6"/>
  <c r="G6" i="6"/>
  <c r="I6" i="6" s="1"/>
  <c r="D6" i="6"/>
  <c r="C6" i="6"/>
  <c r="AN5" i="6"/>
  <c r="AM5" i="6"/>
  <c r="AJ5" i="6"/>
  <c r="AI5" i="6"/>
  <c r="AF5" i="6"/>
  <c r="AE5" i="6"/>
  <c r="AG5" i="6" s="1"/>
  <c r="AB5" i="6"/>
  <c r="AA5" i="6"/>
  <c r="AC5" i="6" s="1"/>
  <c r="X5" i="6"/>
  <c r="W5" i="6"/>
  <c r="T5" i="6"/>
  <c r="S5" i="6"/>
  <c r="U5" i="6" s="1"/>
  <c r="P5" i="6"/>
  <c r="O5" i="6"/>
  <c r="H5" i="6"/>
  <c r="G5" i="6"/>
  <c r="I5" i="6" s="1"/>
  <c r="D5" i="6"/>
  <c r="C5" i="6"/>
  <c r="AN4" i="6"/>
  <c r="AM4" i="6"/>
  <c r="AO4" i="6" s="1"/>
  <c r="AJ4" i="6"/>
  <c r="AI4" i="6"/>
  <c r="AF4" i="6"/>
  <c r="AE4" i="6"/>
  <c r="AG4" i="6" s="1"/>
  <c r="AB4" i="6"/>
  <c r="AA4" i="6"/>
  <c r="X4" i="6"/>
  <c r="W4" i="6"/>
  <c r="Y4" i="6" s="1"/>
  <c r="T4" i="6"/>
  <c r="S4" i="6"/>
  <c r="P4" i="6"/>
  <c r="O4" i="6"/>
  <c r="L4" i="6"/>
  <c r="K4" i="6"/>
  <c r="M4" i="6" s="1"/>
  <c r="D4" i="6"/>
  <c r="C4" i="6"/>
  <c r="AN3" i="6"/>
  <c r="AM3" i="6"/>
  <c r="AO3" i="6" s="1"/>
  <c r="AJ3" i="6"/>
  <c r="AI3" i="6"/>
  <c r="AF3" i="6"/>
  <c r="AE3" i="6"/>
  <c r="AB3" i="6"/>
  <c r="AA3" i="6"/>
  <c r="X3" i="6"/>
  <c r="W3" i="6"/>
  <c r="Y3" i="6" s="1"/>
  <c r="T3" i="6"/>
  <c r="S3" i="6"/>
  <c r="P3" i="6"/>
  <c r="O3" i="6"/>
  <c r="L3" i="6"/>
  <c r="K3" i="6"/>
  <c r="M3" i="6" s="1"/>
  <c r="H3" i="6"/>
  <c r="G3" i="6"/>
  <c r="AL2" i="6"/>
  <c r="AH2" i="6"/>
  <c r="AD2" i="6"/>
  <c r="Z2" i="6"/>
  <c r="V2" i="6"/>
  <c r="R2" i="6"/>
  <c r="N2" i="6"/>
  <c r="J2" i="6"/>
  <c r="F2" i="6"/>
  <c r="B2" i="6"/>
  <c r="BA8" i="10" l="1"/>
  <c r="AQ5" i="14"/>
  <c r="BA3" i="10"/>
  <c r="AS5" i="10"/>
  <c r="AW5" i="10" s="1"/>
  <c r="BA7" i="10"/>
  <c r="AS12" i="10"/>
  <c r="AT3" i="10"/>
  <c r="AQ3" i="10" s="1"/>
  <c r="AR9" i="10"/>
  <c r="AS10" i="10"/>
  <c r="AS7" i="10"/>
  <c r="AW7" i="10" s="1"/>
  <c r="AR6" i="10"/>
  <c r="AT10" i="10"/>
  <c r="AS11" i="10"/>
  <c r="AR4" i="10"/>
  <c r="AS4" i="10"/>
  <c r="AS8" i="10"/>
  <c r="AR11" i="10"/>
  <c r="AW11" i="10" s="1"/>
  <c r="BA11" i="10"/>
  <c r="BA9" i="10"/>
  <c r="BA12" i="10"/>
  <c r="AS9" i="10"/>
  <c r="BA10" i="10"/>
  <c r="AC7" i="3"/>
  <c r="AC7" i="6"/>
  <c r="AG6" i="6"/>
  <c r="AK5" i="6"/>
  <c r="AO8" i="3"/>
  <c r="AC8" i="3"/>
  <c r="AO4" i="3"/>
  <c r="AC8" i="6"/>
  <c r="AG7" i="6"/>
  <c r="AV3" i="6"/>
  <c r="AG7" i="8"/>
  <c r="AC5" i="7"/>
  <c r="AN3" i="7"/>
  <c r="AV3" i="3"/>
  <c r="M3" i="3"/>
  <c r="AK7" i="3"/>
  <c r="AV4" i="3"/>
  <c r="M4" i="3"/>
  <c r="AV5" i="3"/>
  <c r="AU4" i="3"/>
  <c r="AG8" i="6"/>
  <c r="AU4" i="6"/>
  <c r="Y7" i="8"/>
  <c r="M3" i="8"/>
  <c r="AC6" i="7"/>
  <c r="AK8" i="6"/>
  <c r="AV4" i="6"/>
  <c r="BA4" i="6" s="1"/>
  <c r="U3" i="6"/>
  <c r="AG8" i="8"/>
  <c r="M4" i="8"/>
  <c r="AG8" i="7"/>
  <c r="AC7" i="7"/>
  <c r="Q3" i="7"/>
  <c r="AG9" i="3"/>
  <c r="AK8" i="3"/>
  <c r="AC8" i="7"/>
  <c r="AG5" i="7"/>
  <c r="Q4" i="7"/>
  <c r="AJ4" i="7" s="1"/>
  <c r="AO10" i="3"/>
  <c r="AT10" i="3" s="1"/>
  <c r="AK9" i="3"/>
  <c r="AV5" i="6"/>
  <c r="AV6" i="6"/>
  <c r="U4" i="6"/>
  <c r="U4" i="3"/>
  <c r="Y3" i="3"/>
  <c r="AS5" i="7"/>
  <c r="Q5" i="7"/>
  <c r="AS3" i="7"/>
  <c r="Y3" i="7"/>
  <c r="U5" i="3"/>
  <c r="AV7" i="3"/>
  <c r="AC3" i="3"/>
  <c r="AV7" i="6"/>
  <c r="AC3" i="6"/>
  <c r="Y12" i="6"/>
  <c r="I12" i="6"/>
  <c r="AC12" i="6"/>
  <c r="M12" i="6"/>
  <c r="AG12" i="6"/>
  <c r="AK12" i="6"/>
  <c r="AO5" i="6"/>
  <c r="AO11" i="3"/>
  <c r="AV8" i="3"/>
  <c r="AC4" i="3"/>
  <c r="Y5" i="6"/>
  <c r="AV8" i="6"/>
  <c r="AC4" i="6"/>
  <c r="AG3" i="6"/>
  <c r="AC3" i="8"/>
  <c r="AS6" i="7"/>
  <c r="AG6" i="7"/>
  <c r="AS10" i="7"/>
  <c r="AS4" i="7"/>
  <c r="Y4" i="7"/>
  <c r="AS8" i="7"/>
  <c r="AO7" i="6"/>
  <c r="AV9" i="6"/>
  <c r="AK3" i="6"/>
  <c r="U6" i="8"/>
  <c r="AS7" i="7"/>
  <c r="AS9" i="7"/>
  <c r="AV9" i="3"/>
  <c r="AG4" i="3"/>
  <c r="AK3" i="3"/>
  <c r="AC6" i="3"/>
  <c r="AS6" i="3" s="1"/>
  <c r="AV10" i="3"/>
  <c r="AK4" i="3"/>
  <c r="AV11" i="3"/>
  <c r="AO3" i="3"/>
  <c r="AV12" i="3"/>
  <c r="AC6" i="6"/>
  <c r="AV10" i="6"/>
  <c r="AK4" i="6"/>
  <c r="AV11" i="6"/>
  <c r="AV12" i="6"/>
  <c r="AW4" i="14"/>
  <c r="AQ4" i="14"/>
  <c r="AW9" i="14"/>
  <c r="AQ9" i="14"/>
  <c r="AW10" i="14"/>
  <c r="AQ10" i="14"/>
  <c r="AQ3" i="14"/>
  <c r="AW7" i="14"/>
  <c r="AQ7" i="14"/>
  <c r="AW11" i="14"/>
  <c r="AQ11" i="14"/>
  <c r="AW8" i="14"/>
  <c r="AQ8" i="14"/>
  <c r="AW12" i="14"/>
  <c r="AQ12" i="14"/>
  <c r="AS6" i="10"/>
  <c r="AR12" i="10"/>
  <c r="AT11" i="10"/>
  <c r="AR10" i="10"/>
  <c r="AT9" i="10"/>
  <c r="AR8" i="10"/>
  <c r="AT7" i="10"/>
  <c r="AT5" i="10"/>
  <c r="AQ5" i="10" s="1"/>
  <c r="AW3" i="10"/>
  <c r="AN3" i="8"/>
  <c r="AN4" i="8"/>
  <c r="AN5" i="8"/>
  <c r="AN6" i="8"/>
  <c r="AN7" i="8"/>
  <c r="AN9" i="8"/>
  <c r="AS9" i="8" s="1"/>
  <c r="AN10" i="8"/>
  <c r="AS10" i="8" s="1"/>
  <c r="AM3" i="8"/>
  <c r="I3" i="8"/>
  <c r="AM4" i="8"/>
  <c r="AS4" i="8" s="1"/>
  <c r="E4" i="8"/>
  <c r="AM5" i="8"/>
  <c r="E5" i="8"/>
  <c r="AL5" i="8" s="1"/>
  <c r="AM6" i="8"/>
  <c r="AS6" i="8" s="1"/>
  <c r="E6" i="8"/>
  <c r="AL6" i="8" s="1"/>
  <c r="AM7" i="8"/>
  <c r="E7" i="8"/>
  <c r="AL7" i="8" s="1"/>
  <c r="AM8" i="8"/>
  <c r="E8" i="8"/>
  <c r="AL8" i="8" s="1"/>
  <c r="AN8" i="8"/>
  <c r="E9" i="8"/>
  <c r="AJ9" i="8" s="1"/>
  <c r="AL9" i="8"/>
  <c r="E10" i="8"/>
  <c r="AJ10" i="8" s="1"/>
  <c r="AK9" i="8"/>
  <c r="I3" i="7"/>
  <c r="AL3" i="7"/>
  <c r="E4" i="7"/>
  <c r="AL4" i="7"/>
  <c r="E5" i="7"/>
  <c r="E6" i="7"/>
  <c r="AL6" i="7"/>
  <c r="E7" i="7"/>
  <c r="AJ7" i="7" s="1"/>
  <c r="AL7" i="7"/>
  <c r="E8" i="7"/>
  <c r="AJ8" i="7" s="1"/>
  <c r="E9" i="7"/>
  <c r="AJ9" i="7" s="1"/>
  <c r="AL9" i="7"/>
  <c r="E10" i="7"/>
  <c r="AJ10" i="7"/>
  <c r="AL10" i="7"/>
  <c r="AK4" i="7"/>
  <c r="AK6" i="7"/>
  <c r="AK9" i="7"/>
  <c r="AK10" i="7"/>
  <c r="Q4" i="3"/>
  <c r="E5" i="3"/>
  <c r="AS5" i="3" s="1"/>
  <c r="E7" i="3"/>
  <c r="AU7" i="3"/>
  <c r="E9" i="3"/>
  <c r="AU9" i="3"/>
  <c r="E11" i="3"/>
  <c r="AU11" i="3"/>
  <c r="I3" i="3"/>
  <c r="AU3" i="3"/>
  <c r="Q3" i="3"/>
  <c r="E4" i="3"/>
  <c r="AU5" i="3"/>
  <c r="Q5" i="3"/>
  <c r="AT5" i="3" s="1"/>
  <c r="AU6" i="3"/>
  <c r="BA6" i="3" s="1"/>
  <c r="E6" i="3"/>
  <c r="AR6" i="3" s="1"/>
  <c r="E8" i="3"/>
  <c r="AU8" i="3"/>
  <c r="E10" i="3"/>
  <c r="AU10" i="3"/>
  <c r="BA10" i="3" s="1"/>
  <c r="AS12" i="3"/>
  <c r="E12" i="3"/>
  <c r="AU12" i="3"/>
  <c r="Q7" i="3"/>
  <c r="AT7" i="3" s="1"/>
  <c r="Q8" i="3"/>
  <c r="Q9" i="3"/>
  <c r="AR9" i="3" s="1"/>
  <c r="Q10" i="3"/>
  <c r="Q11" i="3"/>
  <c r="Q12" i="3"/>
  <c r="AT12" i="3" s="1"/>
  <c r="Q4" i="6"/>
  <c r="E5" i="6"/>
  <c r="E7" i="6"/>
  <c r="AU7" i="6"/>
  <c r="E9" i="6"/>
  <c r="AU9" i="6"/>
  <c r="E11" i="6"/>
  <c r="AU11" i="6"/>
  <c r="AT11" i="6"/>
  <c r="I3" i="6"/>
  <c r="AU3" i="6"/>
  <c r="BA3" i="6" s="1"/>
  <c r="Q3" i="6"/>
  <c r="AS4" i="6"/>
  <c r="E4" i="6"/>
  <c r="AT4" i="6"/>
  <c r="AU5" i="6"/>
  <c r="Q5" i="6"/>
  <c r="AU6" i="6"/>
  <c r="E6" i="6"/>
  <c r="E8" i="6"/>
  <c r="AU8" i="6"/>
  <c r="BA8" i="6" s="1"/>
  <c r="E10" i="6"/>
  <c r="AU10" i="6"/>
  <c r="E12" i="6"/>
  <c r="AU12" i="6"/>
  <c r="BA12" i="6" s="1"/>
  <c r="Q7" i="6"/>
  <c r="AT7" i="6" s="1"/>
  <c r="Q8" i="6"/>
  <c r="Q9" i="6"/>
  <c r="AT9" i="6" s="1"/>
  <c r="Q10" i="6"/>
  <c r="AT10" i="6" s="1"/>
  <c r="Q11" i="6"/>
  <c r="AR11" i="6" s="1"/>
  <c r="Q12" i="6"/>
  <c r="AW9" i="10" l="1"/>
  <c r="AQ7" i="10"/>
  <c r="AW4" i="10"/>
  <c r="AQ4" i="10"/>
  <c r="AW6" i="10"/>
  <c r="AQ11" i="10"/>
  <c r="AY5" i="14"/>
  <c r="AY12" i="14"/>
  <c r="AQ9" i="10"/>
  <c r="BA5" i="3"/>
  <c r="AT8" i="3"/>
  <c r="BA3" i="3"/>
  <c r="BA4" i="3"/>
  <c r="AS11" i="6"/>
  <c r="AW11" i="6" s="1"/>
  <c r="AJ5" i="7"/>
  <c r="AJ3" i="7"/>
  <c r="AR5" i="3"/>
  <c r="AT3" i="6"/>
  <c r="AL3" i="8"/>
  <c r="AJ6" i="7"/>
  <c r="AL5" i="7"/>
  <c r="AT8" i="6"/>
  <c r="BA6" i="6"/>
  <c r="AL4" i="8"/>
  <c r="AK3" i="7"/>
  <c r="BA12" i="3"/>
  <c r="AK5" i="7"/>
  <c r="AI5" i="7" s="1"/>
  <c r="AK7" i="7"/>
  <c r="AI7" i="7" s="1"/>
  <c r="AR10" i="3"/>
  <c r="BA5" i="6"/>
  <c r="AL8" i="7"/>
  <c r="AK8" i="7"/>
  <c r="AO8" i="7" s="1"/>
  <c r="BA7" i="3"/>
  <c r="AT3" i="3"/>
  <c r="BA10" i="6"/>
  <c r="BA7" i="6"/>
  <c r="AJ8" i="8"/>
  <c r="AR5" i="6"/>
  <c r="AS11" i="3"/>
  <c r="AS7" i="3"/>
  <c r="BA8" i="3"/>
  <c r="AR4" i="3"/>
  <c r="BA11" i="6"/>
  <c r="AS7" i="6"/>
  <c r="AR7" i="6"/>
  <c r="AR4" i="6"/>
  <c r="AW4" i="6" s="1"/>
  <c r="BA9" i="6"/>
  <c r="AS7" i="8"/>
  <c r="AS5" i="8"/>
  <c r="AS3" i="8"/>
  <c r="AS8" i="3"/>
  <c r="BA9" i="3"/>
  <c r="AS3" i="3"/>
  <c r="AT6" i="3"/>
  <c r="AQ6" i="3" s="1"/>
  <c r="AS9" i="3"/>
  <c r="AW9" i="3" s="1"/>
  <c r="BA11" i="3"/>
  <c r="AR3" i="3"/>
  <c r="AW3" i="3" s="1"/>
  <c r="AR6" i="6"/>
  <c r="AS9" i="6"/>
  <c r="AT12" i="6"/>
  <c r="AY8" i="14"/>
  <c r="AY11" i="14"/>
  <c r="AY7" i="14"/>
  <c r="AY10" i="14"/>
  <c r="AY9" i="14"/>
  <c r="AY4" i="14"/>
  <c r="AY6" i="14"/>
  <c r="AY3" i="14"/>
  <c r="AW8" i="10"/>
  <c r="AQ8" i="10"/>
  <c r="AW10" i="10"/>
  <c r="AQ10" i="10"/>
  <c r="AW12" i="10"/>
  <c r="AY12" i="10" s="1"/>
  <c r="AQ12" i="10"/>
  <c r="AQ6" i="10"/>
  <c r="AK10" i="8"/>
  <c r="AO10" i="8" s="1"/>
  <c r="AL10" i="8"/>
  <c r="AK8" i="8"/>
  <c r="AJ7" i="8"/>
  <c r="AK7" i="8"/>
  <c r="AJ6" i="8"/>
  <c r="AK6" i="8"/>
  <c r="AJ5" i="8"/>
  <c r="AK5" i="8"/>
  <c r="AJ4" i="8"/>
  <c r="AK4" i="8"/>
  <c r="AJ3" i="8"/>
  <c r="AK3" i="8"/>
  <c r="AO9" i="8"/>
  <c r="AI9" i="8"/>
  <c r="AS8" i="8"/>
  <c r="AO9" i="7"/>
  <c r="AI9" i="7"/>
  <c r="AO10" i="7"/>
  <c r="AI10" i="7"/>
  <c r="AO6" i="7"/>
  <c r="AI6" i="7"/>
  <c r="AO4" i="7"/>
  <c r="AI4" i="7"/>
  <c r="AR12" i="3"/>
  <c r="AR11" i="3"/>
  <c r="AS10" i="3"/>
  <c r="AR8" i="3"/>
  <c r="AR7" i="3"/>
  <c r="AW6" i="3"/>
  <c r="AT4" i="3"/>
  <c r="AS4" i="3"/>
  <c r="AT11" i="3"/>
  <c r="AT9" i="3"/>
  <c r="AW5" i="3"/>
  <c r="AQ5" i="3"/>
  <c r="AR12" i="6"/>
  <c r="AS10" i="6"/>
  <c r="AR8" i="6"/>
  <c r="AT5" i="6"/>
  <c r="AS5" i="6"/>
  <c r="AW5" i="6" s="1"/>
  <c r="AS12" i="6"/>
  <c r="AR10" i="6"/>
  <c r="AR9" i="6"/>
  <c r="AS8" i="6"/>
  <c r="AT6" i="6"/>
  <c r="AS6" i="6"/>
  <c r="AR3" i="6"/>
  <c r="AS3" i="6"/>
  <c r="AY9" i="10" l="1"/>
  <c r="AY4" i="10"/>
  <c r="AY3" i="10"/>
  <c r="AY5" i="10"/>
  <c r="AQ11" i="6"/>
  <c r="AO3" i="7"/>
  <c r="AI3" i="7"/>
  <c r="AW7" i="6"/>
  <c r="AO7" i="7"/>
  <c r="AO5" i="7"/>
  <c r="AQ5" i="7" s="1"/>
  <c r="AO4" i="8"/>
  <c r="AW10" i="3"/>
  <c r="AQ7" i="6"/>
  <c r="AW4" i="3"/>
  <c r="AI8" i="8"/>
  <c r="AI8" i="7"/>
  <c r="AO8" i="8"/>
  <c r="AO5" i="8"/>
  <c r="AQ4" i="6"/>
  <c r="AO7" i="8"/>
  <c r="AO3" i="8"/>
  <c r="AQ5" i="6"/>
  <c r="AO6" i="8"/>
  <c r="AQ9" i="3"/>
  <c r="AQ10" i="3"/>
  <c r="AQ3" i="3"/>
  <c r="AQ4" i="3"/>
  <c r="AQ6" i="6"/>
  <c r="AW6" i="6"/>
  <c r="AY11" i="10"/>
  <c r="AY7" i="10"/>
  <c r="AY10" i="10"/>
  <c r="AY8" i="10"/>
  <c r="AY6" i="10"/>
  <c r="AI3" i="8"/>
  <c r="AI4" i="8"/>
  <c r="AI5" i="8"/>
  <c r="AI6" i="8"/>
  <c r="AI7" i="8"/>
  <c r="AI10" i="8"/>
  <c r="AW8" i="3"/>
  <c r="AQ8" i="3"/>
  <c r="AW11" i="3"/>
  <c r="AQ11" i="3"/>
  <c r="AW7" i="3"/>
  <c r="AQ7" i="3"/>
  <c r="AW12" i="3"/>
  <c r="AQ12" i="3"/>
  <c r="AW3" i="6"/>
  <c r="AQ3" i="6"/>
  <c r="AW9" i="6"/>
  <c r="AQ9" i="6"/>
  <c r="AW10" i="6"/>
  <c r="AQ10" i="6"/>
  <c r="AW8" i="6"/>
  <c r="AQ8" i="6"/>
  <c r="AW12" i="6"/>
  <c r="AQ12" i="6"/>
  <c r="AQ4" i="7" l="1"/>
  <c r="AQ9" i="7"/>
  <c r="AQ8" i="7"/>
  <c r="AQ7" i="7"/>
  <c r="AQ10" i="7"/>
  <c r="AQ3" i="7"/>
  <c r="AQ6" i="7"/>
  <c r="AY12" i="6"/>
  <c r="AQ4" i="8"/>
  <c r="AQ8" i="8"/>
  <c r="AY9" i="3"/>
  <c r="AY12" i="3"/>
  <c r="AQ6" i="8"/>
  <c r="AQ10" i="8"/>
  <c r="AQ3" i="8"/>
  <c r="AQ9" i="8"/>
  <c r="AQ7" i="8"/>
  <c r="AQ5" i="8"/>
  <c r="AY4" i="3"/>
  <c r="AY11" i="3"/>
  <c r="AY8" i="3"/>
  <c r="AY10" i="3"/>
  <c r="AY7" i="3"/>
  <c r="AY6" i="3"/>
  <c r="AY5" i="3"/>
  <c r="AY3" i="3"/>
  <c r="AY8" i="6"/>
  <c r="AY10" i="6"/>
  <c r="AY7" i="6"/>
  <c r="AY4" i="6"/>
  <c r="AY3" i="6"/>
  <c r="AY11" i="6"/>
  <c r="AY6" i="6"/>
  <c r="AY9" i="6"/>
  <c r="AY5" i="6"/>
</calcChain>
</file>

<file path=xl/sharedStrings.xml><?xml version="1.0" encoding="utf-8"?>
<sst xmlns="http://schemas.openxmlformats.org/spreadsheetml/2006/main" count="2598" uniqueCount="789">
  <si>
    <t>Név</t>
  </si>
  <si>
    <t>Egyesület</t>
  </si>
  <si>
    <t>Pontszám</t>
  </si>
  <si>
    <t>Fülöp Elemér 000001</t>
  </si>
  <si>
    <t>DÖKE-Komló</t>
  </si>
  <si>
    <t>665.6</t>
  </si>
  <si>
    <t>Szendrey Tibor 000002</t>
  </si>
  <si>
    <t>631.7</t>
  </si>
  <si>
    <t>Pákai György 000006 (ROM)</t>
  </si>
  <si>
    <t>Testvériség SE</t>
  </si>
  <si>
    <t>596.4</t>
  </si>
  <si>
    <t>Szatmári Tamás 000003</t>
  </si>
  <si>
    <t>581.3</t>
  </si>
  <si>
    <t>Lukács Viktor 000008</t>
  </si>
  <si>
    <t>532.8</t>
  </si>
  <si>
    <t>Magyar Antal 000009</t>
  </si>
  <si>
    <t>529.6</t>
  </si>
  <si>
    <t>Seremet Szilárd 000007</t>
  </si>
  <si>
    <t>Hírös ALSE Kecskemét</t>
  </si>
  <si>
    <t>521.5</t>
  </si>
  <si>
    <t>Szathmáry Károly 000005</t>
  </si>
  <si>
    <t>Rózsadomb Bázis SE</t>
  </si>
  <si>
    <t>498.3</t>
  </si>
  <si>
    <t>Kiss István 000011</t>
  </si>
  <si>
    <t>ALC KSE Szeged</t>
  </si>
  <si>
    <t>498.1</t>
  </si>
  <si>
    <t>Kovács Balázs 000013</t>
  </si>
  <si>
    <t>Váci Lakóterületi SE</t>
  </si>
  <si>
    <t>497.3</t>
  </si>
  <si>
    <t>Farkas Gábor ifj. 000016</t>
  </si>
  <si>
    <t>497.1</t>
  </si>
  <si>
    <t>Jónás István 000031</t>
  </si>
  <si>
    <t>Csokonyavisonta ALC</t>
  </si>
  <si>
    <t>Primon Csaba 000012</t>
  </si>
  <si>
    <t>496.8</t>
  </si>
  <si>
    <t>Rákos Norbert 000040 (SRB)</t>
  </si>
  <si>
    <t>492.9</t>
  </si>
  <si>
    <t>Bottyán Zoltán 000010</t>
  </si>
  <si>
    <t>Benfica-Mundial '93 FCSE</t>
  </si>
  <si>
    <t>Mártonfi István 000033</t>
  </si>
  <si>
    <t>Józsefvárosi SzE</t>
  </si>
  <si>
    <t>487.7</t>
  </si>
  <si>
    <t>Molnár Béla 000015</t>
  </si>
  <si>
    <t>482.8</t>
  </si>
  <si>
    <t>Laczkó Balázs 000018</t>
  </si>
  <si>
    <t>Szili Balázs 000004</t>
  </si>
  <si>
    <t>473.2</t>
  </si>
  <si>
    <t>Tyukodi György 000023</t>
  </si>
  <si>
    <t>461.4</t>
  </si>
  <si>
    <t>Dávid László 000026</t>
  </si>
  <si>
    <t>459.1</t>
  </si>
  <si>
    <t>Vágó László 000017</t>
  </si>
  <si>
    <t>457.2</t>
  </si>
  <si>
    <t>Trecskó János 000014</t>
  </si>
  <si>
    <t>450.8</t>
  </si>
  <si>
    <t>Nagy Béla 000025</t>
  </si>
  <si>
    <t>442.9</t>
  </si>
  <si>
    <t>Balla József 000029</t>
  </si>
  <si>
    <t>437.5</t>
  </si>
  <si>
    <t>Koczor János 000034</t>
  </si>
  <si>
    <t>436.1</t>
  </si>
  <si>
    <t>Morvai Tamás ifj. 000021</t>
  </si>
  <si>
    <t>435.9</t>
  </si>
  <si>
    <t>Takács Zoltán 000037</t>
  </si>
  <si>
    <t>Debreczenyi Attila 000032</t>
  </si>
  <si>
    <t>Erzsébetvárosi SE</t>
  </si>
  <si>
    <t>429.9</t>
  </si>
  <si>
    <t>Horváth Dénes 000022</t>
  </si>
  <si>
    <t>429.8</t>
  </si>
  <si>
    <t>Hartmann László 000030</t>
  </si>
  <si>
    <t>427.4</t>
  </si>
  <si>
    <t>Hidi András 000024</t>
  </si>
  <si>
    <t>Palotai Csokonai ALE</t>
  </si>
  <si>
    <t>424.6</t>
  </si>
  <si>
    <t>Horváth Imre 000019</t>
  </si>
  <si>
    <t>Újkori Táltosok</t>
  </si>
  <si>
    <t>424.1</t>
  </si>
  <si>
    <t>Lukács László 000072</t>
  </si>
  <si>
    <t>413.2</t>
  </si>
  <si>
    <t>Donáth Tibor 000045</t>
  </si>
  <si>
    <t>407.2</t>
  </si>
  <si>
    <t>Góbi István 000027</t>
  </si>
  <si>
    <t>402.9</t>
  </si>
  <si>
    <t>Debreczy István 000084</t>
  </si>
  <si>
    <t>401.6</t>
  </si>
  <si>
    <t>Moldován Károly 000047 (ROM)</t>
  </si>
  <si>
    <t>Energofish Marosvásárhely(ROM)</t>
  </si>
  <si>
    <t>399.3</t>
  </si>
  <si>
    <t>Berend Csaba 000039</t>
  </si>
  <si>
    <t>395.3</t>
  </si>
  <si>
    <t>Simon Ferenc 000069 (ROM)</t>
  </si>
  <si>
    <t>391.3</t>
  </si>
  <si>
    <t>Antal Adrián 000043</t>
  </si>
  <si>
    <t>383.5</t>
  </si>
  <si>
    <t>Kollár Tibor 000035</t>
  </si>
  <si>
    <t>381.8</t>
  </si>
  <si>
    <t>Major István 000038</t>
  </si>
  <si>
    <t>378.2</t>
  </si>
  <si>
    <t>Bíró János 000079</t>
  </si>
  <si>
    <t>375.8</t>
  </si>
  <si>
    <t>Kováts Csaba 000042</t>
  </si>
  <si>
    <t>374.5</t>
  </si>
  <si>
    <t>Mészáros György 000073</t>
  </si>
  <si>
    <t>373.8</t>
  </si>
  <si>
    <t>Németh Károly 000097</t>
  </si>
  <si>
    <t>373.5</t>
  </si>
  <si>
    <t>Thaisz Miklós 000044</t>
  </si>
  <si>
    <t>364.7</t>
  </si>
  <si>
    <t>Priszlinger Zoltán 000048</t>
  </si>
  <si>
    <t>362.9</t>
  </si>
  <si>
    <t>Schuster Roland 000067</t>
  </si>
  <si>
    <t>362.3</t>
  </si>
  <si>
    <t>Körmendi Gábor 000049</t>
  </si>
  <si>
    <t>361.2</t>
  </si>
  <si>
    <t>Varga Ervin 000053 (ROM)</t>
  </si>
  <si>
    <t>355.3</t>
  </si>
  <si>
    <t>Balla Antal 000036</t>
  </si>
  <si>
    <t>Plemic Stevan 000103 (SRB)</t>
  </si>
  <si>
    <t>351.8</t>
  </si>
  <si>
    <t>Kővágó Tibor 000041</t>
  </si>
  <si>
    <t>350.8</t>
  </si>
  <si>
    <t>Baross Gábor 000061</t>
  </si>
  <si>
    <t>349.8</t>
  </si>
  <si>
    <t>Nagy Attila ifj. 000077</t>
  </si>
  <si>
    <t>349.7</t>
  </si>
  <si>
    <t>Földi Pál 000051</t>
  </si>
  <si>
    <t>349.2</t>
  </si>
  <si>
    <t>Komáromi Zsolt 000046</t>
  </si>
  <si>
    <t>346.8</t>
  </si>
  <si>
    <t>Najror Zoltán 000059 (SRB)</t>
  </si>
  <si>
    <t>346.5</t>
  </si>
  <si>
    <t>Telek Zsolt 000102</t>
  </si>
  <si>
    <t>346.4</t>
  </si>
  <si>
    <t>Dr. Havas Péter 000092 (ROM)</t>
  </si>
  <si>
    <t>345.7</t>
  </si>
  <si>
    <t>Nagy Dániel 000065</t>
  </si>
  <si>
    <t>345.4</t>
  </si>
  <si>
    <t>Szirmay Endre 000055</t>
  </si>
  <si>
    <t>Vasi Gombfoci Egyesület</t>
  </si>
  <si>
    <t>344.7</t>
  </si>
  <si>
    <t>Olajos Csaba 000078</t>
  </si>
  <si>
    <t>344.1</t>
  </si>
  <si>
    <t>Gersényi István 000070</t>
  </si>
  <si>
    <t>340.4</t>
  </si>
  <si>
    <t>Szabó Endre 000132 (SRB)</t>
  </si>
  <si>
    <t>337.6</t>
  </si>
  <si>
    <t>Rollinger Károly 000056</t>
  </si>
  <si>
    <t>Modern SE</t>
  </si>
  <si>
    <t>337.3</t>
  </si>
  <si>
    <t>Siska János 000028</t>
  </si>
  <si>
    <t>334.1</t>
  </si>
  <si>
    <t>Deme Gyula 000066</t>
  </si>
  <si>
    <t>333.6</t>
  </si>
  <si>
    <t>Kiss Ádám 000081</t>
  </si>
  <si>
    <t>330.7</t>
  </si>
  <si>
    <t>Roller Dániel 000076</t>
  </si>
  <si>
    <t>328.2</t>
  </si>
  <si>
    <t>Nagy Attila 000052</t>
  </si>
  <si>
    <t>Csobay Gábor 000109</t>
  </si>
  <si>
    <t>324.1</t>
  </si>
  <si>
    <t>Radnóti Péter 000080</t>
  </si>
  <si>
    <t>322.1</t>
  </si>
  <si>
    <t>Bóta András 000064</t>
  </si>
  <si>
    <t>316.7</t>
  </si>
  <si>
    <t>Ladányi Árpád 000060</t>
  </si>
  <si>
    <t>315.6</t>
  </si>
  <si>
    <t>Potoczki János 000100</t>
  </si>
  <si>
    <t>315.5</t>
  </si>
  <si>
    <t>Gyenes Gábor 000057</t>
  </si>
  <si>
    <t>314.8</t>
  </si>
  <si>
    <t>Tóth László 000087</t>
  </si>
  <si>
    <t>313.7</t>
  </si>
  <si>
    <t>Mészáros László 000237</t>
  </si>
  <si>
    <t>Debreczenyi Zoltán 000085</t>
  </si>
  <si>
    <t>309.8</t>
  </si>
  <si>
    <t>Papp-Takács Sándor 000088</t>
  </si>
  <si>
    <t>309.4</t>
  </si>
  <si>
    <t>Bodó Attila 000107</t>
  </si>
  <si>
    <t>Máté Bálint 000074</t>
  </si>
  <si>
    <t>Bedecs Attila 000246</t>
  </si>
  <si>
    <t>304.8</t>
  </si>
  <si>
    <t>László Márk 000095</t>
  </si>
  <si>
    <t>Csekei Zoltán 000147</t>
  </si>
  <si>
    <t>299.5</t>
  </si>
  <si>
    <t>Kelemen Zoltán 000140</t>
  </si>
  <si>
    <t>298.4</t>
  </si>
  <si>
    <t>Trischler Róbert 000099</t>
  </si>
  <si>
    <t>297.2</t>
  </si>
  <si>
    <t>Tóth Béla 000094</t>
  </si>
  <si>
    <t>296.2</t>
  </si>
  <si>
    <t>Puskás László 000063</t>
  </si>
  <si>
    <t>292.6</t>
  </si>
  <si>
    <t>Pozsonyi József 000075</t>
  </si>
  <si>
    <t>291.9</t>
  </si>
  <si>
    <t>Béres László 000083</t>
  </si>
  <si>
    <t>288.7</t>
  </si>
  <si>
    <t>Balizs Benedek 000123</t>
  </si>
  <si>
    <t>287.2</t>
  </si>
  <si>
    <t>Börcsök Sándor 000110 (SRB)</t>
  </si>
  <si>
    <t>ALK Becej (SRB)</t>
  </si>
  <si>
    <t>284.3</t>
  </si>
  <si>
    <t>Terjék Zsolt 000105</t>
  </si>
  <si>
    <t>282.2</t>
  </si>
  <si>
    <t>Soós János 000119 (ROM)</t>
  </si>
  <si>
    <t>Nagy Kristóf 000116</t>
  </si>
  <si>
    <t>272.8</t>
  </si>
  <si>
    <t>Kocsis Gábor 000111</t>
  </si>
  <si>
    <t>264.8</t>
  </si>
  <si>
    <t>Gazsi Máté 000126</t>
  </si>
  <si>
    <t>Simor György 000058</t>
  </si>
  <si>
    <t>260.6</t>
  </si>
  <si>
    <t>Korán Sándor 000071</t>
  </si>
  <si>
    <t>256.9</t>
  </si>
  <si>
    <t>Cseke Gábor 000138</t>
  </si>
  <si>
    <t>255.8</t>
  </si>
  <si>
    <t>Szegedi András 000117</t>
  </si>
  <si>
    <t>255.1</t>
  </si>
  <si>
    <t>Éder Csaba 000091</t>
  </si>
  <si>
    <t>253.8</t>
  </si>
  <si>
    <t>Kondor Gábor 000249</t>
  </si>
  <si>
    <t>251.2</t>
  </si>
  <si>
    <t>Serák György 000114</t>
  </si>
  <si>
    <t>MTK Budapest</t>
  </si>
  <si>
    <t>249.6</t>
  </si>
  <si>
    <t>Mihály Zoltán 000129</t>
  </si>
  <si>
    <t>249.4</t>
  </si>
  <si>
    <t>Füzy Csaba 000175</t>
  </si>
  <si>
    <t>Sopron-SMAFC</t>
  </si>
  <si>
    <t>248.2</t>
  </si>
  <si>
    <t>Steller József 000098</t>
  </si>
  <si>
    <t>243.6</t>
  </si>
  <si>
    <t>Debreczenyi Attila ifj. 000093</t>
  </si>
  <si>
    <t>240.6</t>
  </si>
  <si>
    <t>Börcsök László 000106 (SRB)</t>
  </si>
  <si>
    <t>238.9</t>
  </si>
  <si>
    <t>Puskás Zoltán 000127</t>
  </si>
  <si>
    <t>DEAC-Debreceni ALC</t>
  </si>
  <si>
    <t>238.8</t>
  </si>
  <si>
    <t>Kiss Levente 000096</t>
  </si>
  <si>
    <t>236.8</t>
  </si>
  <si>
    <t>Böcskei Barnabás 000170</t>
  </si>
  <si>
    <t>Simon István 000159 (ROM)</t>
  </si>
  <si>
    <t>227.6</t>
  </si>
  <si>
    <t>Vágási László 000101</t>
  </si>
  <si>
    <t>222.8</t>
  </si>
  <si>
    <t>Menyhárt Attila 000130</t>
  </si>
  <si>
    <t>214.6</t>
  </si>
  <si>
    <t>Németh László 000113</t>
  </si>
  <si>
    <t>Garamvölgyi József 000248</t>
  </si>
  <si>
    <t>213.6</t>
  </si>
  <si>
    <t>Dobos Attila 000108</t>
  </si>
  <si>
    <t>207.4</t>
  </si>
  <si>
    <t>Szappanos György 000203</t>
  </si>
  <si>
    <t>205.6</t>
  </si>
  <si>
    <t>Szabó Dávid 000125</t>
  </si>
  <si>
    <t>202.6</t>
  </si>
  <si>
    <t>Cserey László 000104</t>
  </si>
  <si>
    <t>Bánfalvi Szabolcs 000133</t>
  </si>
  <si>
    <t>Böcskei Imre 000173</t>
  </si>
  <si>
    <t>198.6</t>
  </si>
  <si>
    <t>Réger József 000112</t>
  </si>
  <si>
    <t>198.5</t>
  </si>
  <si>
    <t>Csek Géza 000122</t>
  </si>
  <si>
    <t>Hicz András 000252</t>
  </si>
  <si>
    <t>193.4</t>
  </si>
  <si>
    <t>Béres III Zoltán 000115</t>
  </si>
  <si>
    <t>Egyesületen kívüli</t>
  </si>
  <si>
    <t>191.2</t>
  </si>
  <si>
    <t>Mihály II Zoltán 000118</t>
  </si>
  <si>
    <t>190.8</t>
  </si>
  <si>
    <t>Sinkovics Tamás 000195 (SRB)</t>
  </si>
  <si>
    <t>189.8</t>
  </si>
  <si>
    <t>Valics Lehel 000174 (ROM)</t>
  </si>
  <si>
    <t>Simó Gergely 000156</t>
  </si>
  <si>
    <t>178.8</t>
  </si>
  <si>
    <t>Varga József 000165</t>
  </si>
  <si>
    <t>Mecsér Béla 000139</t>
  </si>
  <si>
    <t>173.2</t>
  </si>
  <si>
    <t>Marozs Gábor 000142</t>
  </si>
  <si>
    <t>168.6</t>
  </si>
  <si>
    <t>Marozs Dániel 000166</t>
  </si>
  <si>
    <t>Gyozsán Zoltán 000121</t>
  </si>
  <si>
    <t>163.4</t>
  </si>
  <si>
    <t>Debreczy Zoltán 000206</t>
  </si>
  <si>
    <t>161.6</t>
  </si>
  <si>
    <t>Hufnágl Gyula 000134</t>
  </si>
  <si>
    <t>150.8</t>
  </si>
  <si>
    <t>Becz András 000150</t>
  </si>
  <si>
    <t>133.8</t>
  </si>
  <si>
    <t>Benkő János 000241</t>
  </si>
  <si>
    <t>Oláh Tamás 000283</t>
  </si>
  <si>
    <t>132.6</t>
  </si>
  <si>
    <t>Primon László 000137</t>
  </si>
  <si>
    <t>125.6</t>
  </si>
  <si>
    <t>Primon Csaba ifj. 000179</t>
  </si>
  <si>
    <t>125.2</t>
  </si>
  <si>
    <t>Kondor Balázs 000250</t>
  </si>
  <si>
    <t>Rácz Ferenc 000196</t>
  </si>
  <si>
    <t>123.2</t>
  </si>
  <si>
    <t>Béres II Zoltán 000135</t>
  </si>
  <si>
    <t>118.4</t>
  </si>
  <si>
    <t>Martonosi Ádám 000153</t>
  </si>
  <si>
    <t>Maroslelei SE</t>
  </si>
  <si>
    <t>115.6</t>
  </si>
  <si>
    <t>Németh Antal 000176</t>
  </si>
  <si>
    <t>Újbuda Egyesület</t>
  </si>
  <si>
    <t>110.4</t>
  </si>
  <si>
    <t>Csorba Gábor 000210</t>
  </si>
  <si>
    <t>108.8</t>
  </si>
  <si>
    <t>Tóth Imre 000120</t>
  </si>
  <si>
    <t>102.5</t>
  </si>
  <si>
    <t>Benke Ádám 000184</t>
  </si>
  <si>
    <t>101.6</t>
  </si>
  <si>
    <t>Bagita Péter 000146</t>
  </si>
  <si>
    <t>Németi Csaba 000171</t>
  </si>
  <si>
    <t>Simon Gábor 000141</t>
  </si>
  <si>
    <t>Rozsnyai Gábor 000131</t>
  </si>
  <si>
    <t>Juhász Roland 000221</t>
  </si>
  <si>
    <t>Illés Péter 000242</t>
  </si>
  <si>
    <t>Inczédi Gergely 000200</t>
  </si>
  <si>
    <t>Váradi László 000128</t>
  </si>
  <si>
    <t>Marozs Tamás 000164</t>
  </si>
  <si>
    <t>Aszalós Attila 000227</t>
  </si>
  <si>
    <t>Fazekas Mihály 000152</t>
  </si>
  <si>
    <t>Fejes Ferenc 000231</t>
  </si>
  <si>
    <t>Angler Lajos 000243</t>
  </si>
  <si>
    <t>Kománcsik Sándor 000172 (ROM)</t>
  </si>
  <si>
    <t>Oláh Barnabás 000160</t>
  </si>
  <si>
    <t>Ürmös Mihály 000187</t>
  </si>
  <si>
    <t>Németh István 000224</t>
  </si>
  <si>
    <t>Novotny Károly 000157</t>
  </si>
  <si>
    <t>Aradi László 000222</t>
  </si>
  <si>
    <t>Nagy Alex 000217 (ROM)</t>
  </si>
  <si>
    <t>Szendrei Gyula 000178</t>
  </si>
  <si>
    <t>Mészáros Attila 000270</t>
  </si>
  <si>
    <t>Maczelka Árpád 000188</t>
  </si>
  <si>
    <t>Benyák Albert 000244</t>
  </si>
  <si>
    <t>Novák Miklós 000233</t>
  </si>
  <si>
    <t>Papp Tihamér 000180</t>
  </si>
  <si>
    <t>Balogh Zoltán 000205</t>
  </si>
  <si>
    <t>Holucsuk Sándor 000186</t>
  </si>
  <si>
    <t>Csorba Benjámin 000183</t>
  </si>
  <si>
    <t>Szabó Ern? 000177 (ROM)</t>
  </si>
  <si>
    <t>Dobolyi János 000236</t>
  </si>
  <si>
    <t>Benyák András 000272</t>
  </si>
  <si>
    <t>Szatmári Ferenc 000238</t>
  </si>
  <si>
    <t>Chladek Tibor 000198</t>
  </si>
  <si>
    <t>Vörös Ábel 000281</t>
  </si>
  <si>
    <t>Vargha Ákos 000258</t>
  </si>
  <si>
    <t>Szabó Csaba 000269</t>
  </si>
  <si>
    <t>Maczelka László 000169</t>
  </si>
  <si>
    <t>Szanyadi István 000192</t>
  </si>
  <si>
    <t>Patyi Gyula 000185</t>
  </si>
  <si>
    <t>Kim Levente 000276</t>
  </si>
  <si>
    <t>Óvádi Barnabás 000215</t>
  </si>
  <si>
    <t>Kámán Attila 000264</t>
  </si>
  <si>
    <t>Nagy József 000256</t>
  </si>
  <si>
    <t>Gersényi Botond 000189</t>
  </si>
  <si>
    <t>Csatlós Gábor 000229</t>
  </si>
  <si>
    <t>Aszalós László 000228</t>
  </si>
  <si>
    <t>Balázs Máté 000262</t>
  </si>
  <si>
    <t>Pócza Gábor 000259</t>
  </si>
  <si>
    <t>Molnár Zsigmond 000268</t>
  </si>
  <si>
    <t>Balogh Félix 000209</t>
  </si>
  <si>
    <t>Horváth Sándor 000251</t>
  </si>
  <si>
    <t>0.2</t>
  </si>
  <si>
    <t>Szabó Nándor 000273 (ROM)</t>
  </si>
  <si>
    <t>Ssz</t>
  </si>
  <si>
    <t>1.</t>
  </si>
  <si>
    <t>9.</t>
  </si>
  <si>
    <t>.</t>
  </si>
  <si>
    <t>13.</t>
  </si>
  <si>
    <t>2.</t>
  </si>
  <si>
    <t>18.</t>
  </si>
  <si>
    <t>4.</t>
  </si>
  <si>
    <t>6.</t>
  </si>
  <si>
    <t>14.</t>
  </si>
  <si>
    <t>3.</t>
  </si>
  <si>
    <t>8.</t>
  </si>
  <si>
    <t>7.</t>
  </si>
  <si>
    <t>5.</t>
  </si>
  <si>
    <t>10.</t>
  </si>
  <si>
    <t>11.</t>
  </si>
  <si>
    <t>12.</t>
  </si>
  <si>
    <t>15.</t>
  </si>
  <si>
    <t>16.</t>
  </si>
  <si>
    <t>17.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</si>
  <si>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</si>
  <si>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</si>
  <si>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</si>
  <si>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</si>
  <si>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</si>
  <si>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</si>
  <si>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</si>
  <si>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</si>
  <si>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</si>
  <si>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</si>
  <si>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</si>
  <si>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</si>
  <si>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</si>
  <si>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</si>
  <si>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</si>
  <si>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</si>
  <si>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</si>
  <si>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</si>
  <si>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</si>
  <si>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</si>
  <si>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</si>
  <si>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</si>
  <si>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</si>
  <si>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</si>
  <si>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</si>
  <si>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</si>
  <si>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</si>
  <si>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</si>
  <si>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</si>
  <si>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</si>
  <si>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</si>
  <si>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</si>
  <si>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</si>
  <si>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</si>
  <si>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</si>
  <si>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</si>
  <si>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</si>
  <si>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</si>
  <si>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</si>
  <si>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</si>
  <si>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</si>
  <si>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</si>
  <si>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</si>
  <si>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</si>
  <si>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</si>
  <si>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</si>
  <si>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</si>
  <si>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</si>
  <si>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</si>
  <si>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</si>
  <si>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</si>
  <si>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</si>
  <si>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</si>
  <si>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</si>
  <si>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</si>
  <si>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</si>
  <si>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</si>
  <si>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</si>
  <si>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</si>
  <si>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</si>
  <si>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</si>
  <si>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</si>
  <si>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</si>
  <si>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</si>
  <si>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</si>
  <si>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</si>
  <si>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</si>
  <si>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</si>
  <si>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</si>
  <si>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</si>
  <si>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</si>
  <si>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</si>
  <si>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</si>
  <si>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</si>
  <si>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</si>
  <si>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</si>
  <si>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</si>
  <si>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</si>
  <si>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</si>
  <si>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</si>
  <si>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</si>
  <si>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</si>
  <si>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</si>
  <si>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</si>
  <si>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</si>
  <si>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</si>
  <si>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</si>
  <si>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</si>
  <si>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</si>
  <si>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</si>
  <si>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</si>
  <si>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</si>
  <si>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</si>
  <si>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</si>
  <si>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</si>
  <si>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</si>
  <si>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</si>
  <si>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</si>
  <si>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</si>
  <si>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</si>
  <si>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</si>
  <si>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</si>
  <si>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</si>
  <si>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</si>
  <si>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</si>
  <si>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</si>
  <si>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</si>
  <si>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</si>
  <si>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</si>
  <si>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</si>
  <si>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</si>
  <si>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</si>
  <si>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</si>
  <si>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</si>
  <si>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</si>
  <si>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</si>
  <si>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</si>
  <si>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</si>
  <si>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</si>
  <si>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</si>
  <si>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</si>
  <si>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</si>
  <si>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</si>
  <si>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</si>
  <si>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</si>
  <si>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</si>
  <si>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</si>
  <si>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</si>
  <si>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</si>
  <si>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</si>
  <si>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</si>
  <si>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</si>
  <si>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</si>
  <si>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</si>
  <si>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</si>
  <si>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</si>
  <si>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</si>
  <si>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</si>
  <si>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</si>
  <si>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</si>
  <si>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</si>
  <si>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</si>
  <si>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</si>
  <si>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</si>
  <si>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</si>
  <si>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</si>
  <si>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</si>
  <si>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</si>
  <si>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</si>
  <si>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</si>
  <si>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</si>
  <si>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</si>
  <si>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</si>
  <si>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</si>
  <si>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</si>
  <si>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</si>
  <si>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</si>
  <si>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</si>
  <si>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</si>
  <si>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</si>
  <si>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</si>
  <si>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</si>
  <si>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</si>
  <si>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</si>
  <si>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</si>
  <si>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</si>
  <si>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</si>
  <si>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</si>
  <si>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</si>
  <si>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</si>
  <si>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</si>
  <si>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</si>
  <si>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</si>
  <si>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</si>
  <si>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</si>
  <si>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</si>
  <si>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</si>
  <si>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</si>
  <si>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</si>
  <si>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</si>
  <si>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</si>
  <si>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</si>
  <si>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</si>
  <si>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</si>
  <si>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</si>
  <si>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</si>
  <si>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</si>
  <si>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</si>
  <si>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</si>
  <si>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</si>
  <si>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RANGLISTA</t>
  </si>
  <si>
    <t>Szirtes Tamás</t>
  </si>
  <si>
    <t>Újbuda</t>
  </si>
  <si>
    <t>Balázs Sándor</t>
  </si>
  <si>
    <t xml:space="preserve">Fülöp Elemér </t>
  </si>
  <si>
    <t xml:space="preserve">Szendrey Tibor </t>
  </si>
  <si>
    <t xml:space="preserve">Pákai György </t>
  </si>
  <si>
    <t xml:space="preserve">Szatmári Tamás </t>
  </si>
  <si>
    <t xml:space="preserve">Bottyán Zoltán </t>
  </si>
  <si>
    <t xml:space="preserve">Dávid László </t>
  </si>
  <si>
    <t xml:space="preserve">Trecskó János </t>
  </si>
  <si>
    <t xml:space="preserve">Nagy Béla </t>
  </si>
  <si>
    <t>Koczor János</t>
  </si>
  <si>
    <t xml:space="preserve">Horváth Imre </t>
  </si>
  <si>
    <t xml:space="preserve">Lukács László </t>
  </si>
  <si>
    <t>Donáth Tibor</t>
  </si>
  <si>
    <t xml:space="preserve">Góbi István </t>
  </si>
  <si>
    <t xml:space="preserve">Debreczy István </t>
  </si>
  <si>
    <t xml:space="preserve">Major István </t>
  </si>
  <si>
    <t>Mészáros György</t>
  </si>
  <si>
    <t>Plemic Stevan</t>
  </si>
  <si>
    <t xml:space="preserve">Nagy Attila ifj. </t>
  </si>
  <si>
    <t xml:space="preserve">Komáromi Zsolt </t>
  </si>
  <si>
    <t>Najror Zoltán</t>
  </si>
  <si>
    <t xml:space="preserve">Nagy Dániel </t>
  </si>
  <si>
    <t xml:space="preserve">Deme Gyula </t>
  </si>
  <si>
    <t>Tóth László</t>
  </si>
  <si>
    <t xml:space="preserve">Máté Bálint </t>
  </si>
  <si>
    <t>Csekei Zoltán</t>
  </si>
  <si>
    <t xml:space="preserve">Szegedi András </t>
  </si>
  <si>
    <t>Kondor Gábor</t>
  </si>
  <si>
    <t>Bánfalvi Szabolcs</t>
  </si>
  <si>
    <t xml:space="preserve">Réger József </t>
  </si>
  <si>
    <t>Mihály II Zoltán</t>
  </si>
  <si>
    <t xml:space="preserve">Debreczy Zoltán </t>
  </si>
  <si>
    <t xml:space="preserve">Benkő János </t>
  </si>
  <si>
    <t>39,8</t>
  </si>
  <si>
    <t>79,6</t>
  </si>
  <si>
    <t>23</t>
  </si>
  <si>
    <t>96,6</t>
  </si>
  <si>
    <t>52,6</t>
  </si>
  <si>
    <t>4,4</t>
  </si>
  <si>
    <t>Kondor Balázs</t>
  </si>
  <si>
    <t xml:space="preserve">Németi Csaba </t>
  </si>
  <si>
    <t xml:space="preserve">Fejes Ferenc </t>
  </si>
  <si>
    <t xml:space="preserve">Novák Miklós </t>
  </si>
  <si>
    <t>Maczelka László</t>
  </si>
  <si>
    <t xml:space="preserve">Balázs Máté </t>
  </si>
  <si>
    <t>Fülöp</t>
  </si>
  <si>
    <t>Szendrey</t>
  </si>
  <si>
    <t>Pákai</t>
  </si>
  <si>
    <t>Szatmári</t>
  </si>
  <si>
    <t>Bottyán</t>
  </si>
  <si>
    <t>Dávid</t>
  </si>
  <si>
    <t>Trecskó</t>
  </si>
  <si>
    <t>Nagy B</t>
  </si>
  <si>
    <t>Koczor</t>
  </si>
  <si>
    <t>Horváth I</t>
  </si>
  <si>
    <t>Lukács L</t>
  </si>
  <si>
    <t>Donáth</t>
  </si>
  <si>
    <t>Góbi</t>
  </si>
  <si>
    <t>Major</t>
  </si>
  <si>
    <t>Mészáros</t>
  </si>
  <si>
    <t>Plemic</t>
  </si>
  <si>
    <t>ifj. Nagy A</t>
  </si>
  <si>
    <t>Komáromi</t>
  </si>
  <si>
    <t>Najror</t>
  </si>
  <si>
    <t>Nagy D</t>
  </si>
  <si>
    <t>Deme</t>
  </si>
  <si>
    <t>Máté</t>
  </si>
  <si>
    <t>Csekei</t>
  </si>
  <si>
    <t>Szegedi</t>
  </si>
  <si>
    <t>Kondor G</t>
  </si>
  <si>
    <t>Bánfalvi</t>
  </si>
  <si>
    <t>Réger</t>
  </si>
  <si>
    <t>Mihály II</t>
  </si>
  <si>
    <t>Debreczi Z</t>
  </si>
  <si>
    <t>Debreczy I</t>
  </si>
  <si>
    <t>Benkő</t>
  </si>
  <si>
    <t>Szatmári F</t>
  </si>
  <si>
    <t>pihenő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</si>
  <si>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</si>
  <si>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</si>
  <si>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</si>
  <si>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</si>
  <si>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</si>
  <si>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</si>
  <si>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</si>
  <si>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</si>
  <si>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</si>
  <si>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</si>
  <si>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:</t>
  </si>
  <si>
    <t xml:space="preserve"> </t>
  </si>
  <si>
    <t>Egyéni OB - Fülöp</t>
  </si>
  <si>
    <t>Egyéni OB-Szendrey</t>
  </si>
  <si>
    <t>Egyéni OB - Pákai</t>
  </si>
  <si>
    <t>Egyéni OB - Szatmári</t>
  </si>
  <si>
    <t>Mészáros Gy</t>
  </si>
  <si>
    <t>Major I</t>
  </si>
  <si>
    <t xml:space="preserve">Deme </t>
  </si>
  <si>
    <t>Asztal</t>
  </si>
  <si>
    <t>10.20</t>
  </si>
  <si>
    <t>11.00</t>
  </si>
  <si>
    <t>11.40</t>
  </si>
  <si>
    <t>12.20</t>
  </si>
  <si>
    <t>14.00</t>
  </si>
  <si>
    <t>14.40</t>
  </si>
  <si>
    <t>15.20</t>
  </si>
  <si>
    <t>16.00</t>
  </si>
  <si>
    <t>16.40</t>
  </si>
  <si>
    <t>Szirtes A</t>
  </si>
  <si>
    <t>17.30</t>
  </si>
  <si>
    <t>18.10</t>
  </si>
  <si>
    <t>1</t>
  </si>
  <si>
    <t>2</t>
  </si>
  <si>
    <t>3</t>
  </si>
  <si>
    <t>4</t>
  </si>
  <si>
    <t>5</t>
  </si>
  <si>
    <t>8</t>
  </si>
  <si>
    <t>6</t>
  </si>
  <si>
    <t>7</t>
  </si>
  <si>
    <t>1/8</t>
  </si>
  <si>
    <t>4/5</t>
  </si>
  <si>
    <t>3/6</t>
  </si>
  <si>
    <t>7/2</t>
  </si>
  <si>
    <t>Egyéni OB - III. oszt.</t>
  </si>
  <si>
    <t>Egyéni OB - Döntő</t>
  </si>
  <si>
    <t>Nagy A</t>
  </si>
  <si>
    <t>Szirtes András</t>
  </si>
  <si>
    <t>Szathmáry F</t>
  </si>
  <si>
    <t>Szathmáry Ferenc</t>
  </si>
  <si>
    <t>x</t>
  </si>
  <si>
    <t>1-2</t>
  </si>
  <si>
    <t>2-2</t>
  </si>
  <si>
    <t>0-0</t>
  </si>
  <si>
    <t>1-0</t>
  </si>
  <si>
    <t>Major István</t>
  </si>
  <si>
    <t>Szendrey Tibor</t>
  </si>
  <si>
    <t>Nagy Dani</t>
  </si>
  <si>
    <t>Nagy Attila</t>
  </si>
  <si>
    <t>Komáromi Zsolt</t>
  </si>
  <si>
    <t>Fülöp Elemér</t>
  </si>
  <si>
    <t>Pákai György</t>
  </si>
  <si>
    <t>Egyéni OB - II. osztály</t>
  </si>
  <si>
    <t>Lukács László</t>
  </si>
  <si>
    <t>Máté Bálint</t>
  </si>
  <si>
    <t>Nagy Béla</t>
  </si>
  <si>
    <t>ifj. Nagy Attila</t>
  </si>
  <si>
    <t>Debreczi István</t>
  </si>
  <si>
    <t>Horváth Imre</t>
  </si>
  <si>
    <t>Egyéni OB - III. osztály</t>
  </si>
  <si>
    <t>Szegedi András</t>
  </si>
  <si>
    <t>Réger József</t>
  </si>
  <si>
    <t>Bánfalvy Szabolcs</t>
  </si>
  <si>
    <t>Debreczy Zoltán</t>
  </si>
  <si>
    <t>III</t>
  </si>
  <si>
    <t>09.00</t>
  </si>
  <si>
    <t>09.35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</si>
  <si>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</si>
  <si>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</si>
  <si>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</si>
  <si>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</si>
  <si>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</si>
  <si>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</si>
  <si>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</si>
  <si>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</si>
  <si>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</si>
  <si>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10.10</t>
  </si>
  <si>
    <t>10.45</t>
  </si>
  <si>
    <t>11.20</t>
  </si>
  <si>
    <t>11.55</t>
  </si>
  <si>
    <t>13.15</t>
  </si>
  <si>
    <t>D/lj II</t>
  </si>
  <si>
    <t>II/1</t>
  </si>
  <si>
    <t>D/2lj II</t>
  </si>
  <si>
    <t>II/2</t>
  </si>
  <si>
    <t>13.50</t>
  </si>
  <si>
    <t>14.25</t>
  </si>
  <si>
    <t>15.00</t>
  </si>
  <si>
    <t>15.35</t>
  </si>
  <si>
    <t>16.10</t>
  </si>
  <si>
    <t>Rájátszás:</t>
  </si>
  <si>
    <t>Bánfalvy</t>
  </si>
  <si>
    <t>I.</t>
  </si>
  <si>
    <t>I. osztály</t>
  </si>
  <si>
    <t>II. osztály</t>
  </si>
  <si>
    <t>III. osztály</t>
  </si>
  <si>
    <t>MN kategória</t>
  </si>
  <si>
    <t>Utánpótlás</t>
  </si>
  <si>
    <t>Debreczi  Z</t>
  </si>
  <si>
    <t>Tesi</t>
  </si>
  <si>
    <t>Csokonai</t>
  </si>
  <si>
    <t>Debreczi Zoltán</t>
  </si>
  <si>
    <t>ek.</t>
  </si>
  <si>
    <t>Mundiál</t>
  </si>
  <si>
    <t>Szeged</t>
  </si>
  <si>
    <t>Németi Csaba</t>
  </si>
  <si>
    <t>Novák Miklós</t>
  </si>
  <si>
    <t>Fejes Ferenc</t>
  </si>
  <si>
    <t>Balázs Máté</t>
  </si>
  <si>
    <t>Hírös</t>
  </si>
  <si>
    <t>Maroslele</t>
  </si>
  <si>
    <t>Komló</t>
  </si>
  <si>
    <t>Benkő János</t>
  </si>
  <si>
    <t>Testvériség</t>
  </si>
  <si>
    <t>Táltosok</t>
  </si>
  <si>
    <t>ESE</t>
  </si>
  <si>
    <t>I. helyért</t>
  </si>
  <si>
    <t>III. helyért</t>
  </si>
  <si>
    <t>Vasi GE</t>
  </si>
  <si>
    <t>3 - 0</t>
  </si>
  <si>
    <t>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</si>
</sst>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8"/>
      <name val="Arial CE"/>
      <charset val="238"/>
    </font>
    <font>
      <b/>
      <sz val="10"/>
      <color indexed="62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49" fontId="1" fillId="4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49" fontId="1" fillId="5" borderId="0" xfId="0" applyNumberFormat="1" applyFont="1" applyFill="1" applyAlignment="1">
      <alignment horizontal="center"/>
    </xf>
    <xf numFmtId="0" fontId="2" fillId="6" borderId="0" xfId="0" applyFont="1" applyFill="1"/>
    <xf numFmtId="14" fontId="2" fillId="6" borderId="0" xfId="0" applyNumberFormat="1" applyFont="1" applyFill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0" fontId="0" fillId="0" borderId="5" xfId="0" applyBorder="1"/>
    <xf numFmtId="0" fontId="6" fillId="0" borderId="2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0" xfId="0" applyFill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/>
    </xf>
    <xf numFmtId="0" fontId="0" fillId="7" borderId="1" xfId="0" applyFill="1" applyBorder="1"/>
    <xf numFmtId="0" fontId="0" fillId="7" borderId="9" xfId="0" applyFill="1" applyBorder="1"/>
    <xf numFmtId="0" fontId="13" fillId="0" borderId="1" xfId="0" applyFont="1" applyBorder="1" applyAlignment="1">
      <alignment horizontal="right" vertical="top"/>
    </xf>
    <xf numFmtId="0" fontId="0" fillId="0" borderId="10" xfId="0" applyBorder="1" applyAlignment="1">
      <alignment horizontal="center" vertical="center"/>
    </xf>
    <xf numFmtId="0" fontId="13" fillId="0" borderId="9" xfId="0" applyFont="1" applyBorder="1" applyAlignment="1">
      <alignment horizontal="left" vertical="top"/>
    </xf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12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0" xfId="0" applyFill="1" applyBorder="1"/>
    <xf numFmtId="0" fontId="15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top"/>
    </xf>
    <xf numFmtId="0" fontId="12" fillId="6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right" vertical="top"/>
    </xf>
    <xf numFmtId="0" fontId="13" fillId="0" borderId="12" xfId="0" applyFont="1" applyBorder="1" applyAlignment="1">
      <alignment horizontal="left" vertical="top"/>
    </xf>
    <xf numFmtId="0" fontId="0" fillId="7" borderId="14" xfId="0" applyFill="1" applyBorder="1"/>
    <xf numFmtId="0" fontId="0" fillId="7" borderId="10" xfId="0" applyFill="1" applyBorder="1"/>
    <xf numFmtId="0" fontId="13" fillId="0" borderId="10" xfId="0" applyFont="1" applyBorder="1" applyAlignment="1">
      <alignment horizontal="left" vertical="top"/>
    </xf>
    <xf numFmtId="0" fontId="0" fillId="0" borderId="15" xfId="0" applyBorder="1"/>
    <xf numFmtId="0" fontId="6" fillId="0" borderId="16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/>
    </xf>
    <xf numFmtId="0" fontId="13" fillId="0" borderId="16" xfId="0" applyFont="1" applyBorder="1" applyAlignment="1">
      <alignment horizontal="left" vertical="top"/>
    </xf>
    <xf numFmtId="0" fontId="0" fillId="0" borderId="17" xfId="0" applyBorder="1"/>
    <xf numFmtId="0" fontId="6" fillId="0" borderId="18" xfId="0" applyFont="1" applyFill="1" applyBorder="1" applyAlignment="1">
      <alignment horizontal="center" vertical="center"/>
    </xf>
    <xf numFmtId="0" fontId="0" fillId="0" borderId="0" xfId="0" applyBorder="1"/>
    <xf numFmtId="0" fontId="13" fillId="0" borderId="8" xfId="0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0" fontId="0" fillId="7" borderId="8" xfId="0" applyFill="1" applyBorder="1"/>
    <xf numFmtId="0" fontId="0" fillId="7" borderId="12" xfId="0" applyFill="1" applyBorder="1"/>
    <xf numFmtId="0" fontId="12" fillId="6" borderId="19" xfId="0" applyFont="1" applyFill="1" applyBorder="1" applyAlignment="1">
      <alignment horizontal="center"/>
    </xf>
    <xf numFmtId="0" fontId="13" fillId="0" borderId="19" xfId="0" applyFont="1" applyBorder="1" applyAlignment="1">
      <alignment horizontal="right" vertical="top"/>
    </xf>
    <xf numFmtId="0" fontId="0" fillId="0" borderId="20" xfId="0" applyBorder="1" applyAlignment="1">
      <alignment horizontal="center" vertical="center"/>
    </xf>
    <xf numFmtId="0" fontId="13" fillId="0" borderId="20" xfId="0" applyFont="1" applyBorder="1" applyAlignment="1">
      <alignment horizontal="left" vertical="top"/>
    </xf>
    <xf numFmtId="0" fontId="0" fillId="7" borderId="19" xfId="0" applyFill="1" applyBorder="1"/>
    <xf numFmtId="0" fontId="0" fillId="7" borderId="20" xfId="0" applyFill="1" applyBorder="1"/>
    <xf numFmtId="0" fontId="0" fillId="7" borderId="21" xfId="0" applyFill="1" applyBorder="1"/>
    <xf numFmtId="0" fontId="1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0" fillId="0" borderId="22" xfId="0" applyFill="1" applyBorder="1"/>
    <xf numFmtId="0" fontId="15" fillId="0" borderId="21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9" fillId="8" borderId="0" xfId="0" applyFont="1" applyFill="1" applyBorder="1" applyAlignment="1">
      <alignment horizontal="center" vertical="top"/>
    </xf>
    <xf numFmtId="0" fontId="4" fillId="0" borderId="0" xfId="0" applyFont="1" applyBorder="1"/>
    <xf numFmtId="0" fontId="20" fillId="0" borderId="0" xfId="0" applyFont="1" applyBorder="1"/>
    <xf numFmtId="0" fontId="0" fillId="0" borderId="0" xfId="0" applyBorder="1" applyAlignment="1">
      <alignment horizontal="right"/>
    </xf>
    <xf numFmtId="0" fontId="21" fillId="6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horizontal="right" vertical="top"/>
    </xf>
    <xf numFmtId="0" fontId="0" fillId="8" borderId="0" xfId="0" applyFill="1" applyBorder="1"/>
    <xf numFmtId="0" fontId="20" fillId="0" borderId="0" xfId="0" applyFont="1" applyBorder="1" applyAlignment="1">
      <alignment horizontal="center"/>
    </xf>
    <xf numFmtId="0" fontId="22" fillId="8" borderId="0" xfId="0" applyFont="1" applyFill="1" applyAlignment="1">
      <alignment horizontal="center" vertical="center"/>
    </xf>
    <xf numFmtId="0" fontId="4" fillId="8" borderId="0" xfId="0" applyFont="1" applyFill="1" applyBorder="1" applyAlignment="1">
      <alignment vertical="center"/>
    </xf>
    <xf numFmtId="0" fontId="0" fillId="8" borderId="0" xfId="0" applyFill="1"/>
    <xf numFmtId="0" fontId="20" fillId="8" borderId="0" xfId="0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top"/>
    </xf>
    <xf numFmtId="0" fontId="0" fillId="9" borderId="0" xfId="0" applyFill="1" applyBorder="1"/>
    <xf numFmtId="0" fontId="22" fillId="9" borderId="0" xfId="0" applyFont="1" applyFill="1" applyAlignment="1">
      <alignment horizontal="center" vertical="center"/>
    </xf>
    <xf numFmtId="0" fontId="4" fillId="9" borderId="0" xfId="0" applyFont="1" applyFill="1" applyBorder="1" applyAlignment="1">
      <alignment vertical="center"/>
    </xf>
    <xf numFmtId="0" fontId="0" fillId="9" borderId="0" xfId="0" applyFill="1"/>
    <xf numFmtId="0" fontId="20" fillId="9" borderId="0" xfId="0" applyFont="1" applyFill="1" applyBorder="1" applyAlignment="1">
      <alignment horizontal="center"/>
    </xf>
    <xf numFmtId="0" fontId="21" fillId="9" borderId="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Fill="1" applyBorder="1"/>
    <xf numFmtId="0" fontId="12" fillId="6" borderId="24" xfId="0" applyFont="1" applyFill="1" applyBorder="1" applyAlignment="1">
      <alignment horizontal="center"/>
    </xf>
    <xf numFmtId="0" fontId="13" fillId="0" borderId="25" xfId="0" applyFont="1" applyBorder="1" applyAlignment="1">
      <alignment horizontal="right" vertical="top"/>
    </xf>
    <xf numFmtId="0" fontId="0" fillId="0" borderId="26" xfId="0" applyBorder="1" applyAlignment="1">
      <alignment horizontal="center" vertical="center"/>
    </xf>
    <xf numFmtId="0" fontId="13" fillId="0" borderId="26" xfId="0" applyFont="1" applyBorder="1" applyAlignment="1">
      <alignment horizontal="left" vertical="top"/>
    </xf>
    <xf numFmtId="0" fontId="0" fillId="7" borderId="25" xfId="0" applyFill="1" applyBorder="1"/>
    <xf numFmtId="0" fontId="0" fillId="7" borderId="26" xfId="0" applyFill="1" applyBorder="1"/>
    <xf numFmtId="0" fontId="12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11" borderId="0" xfId="0" applyNumberFormat="1" applyFill="1" applyAlignment="1">
      <alignment horizontal="center"/>
    </xf>
    <xf numFmtId="49" fontId="0" fillId="12" borderId="0" xfId="0" applyNumberFormat="1" applyFill="1" applyAlignment="1">
      <alignment horizontal="center"/>
    </xf>
    <xf numFmtId="49" fontId="0" fillId="1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49" fontId="0" fillId="0" borderId="0" xfId="0" applyNumberFormat="1"/>
    <xf numFmtId="49" fontId="0" fillId="10" borderId="28" xfId="0" applyNumberForma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30" xfId="0" applyNumberFormat="1" applyBorder="1"/>
    <xf numFmtId="49" fontId="0" fillId="0" borderId="32" xfId="0" applyNumberFormat="1" applyBorder="1"/>
    <xf numFmtId="49" fontId="0" fillId="0" borderId="0" xfId="0" applyNumberFormat="1" applyBorder="1"/>
    <xf numFmtId="49" fontId="0" fillId="0" borderId="36" xfId="0" applyNumberFormat="1" applyBorder="1"/>
    <xf numFmtId="49" fontId="0" fillId="0" borderId="28" xfId="0" applyNumberFormat="1" applyBorder="1"/>
    <xf numFmtId="49" fontId="0" fillId="0" borderId="38" xfId="0" applyNumberFormat="1" applyBorder="1"/>
    <xf numFmtId="49" fontId="0" fillId="0" borderId="31" xfId="0" applyNumberFormat="1" applyBorder="1"/>
    <xf numFmtId="49" fontId="0" fillId="0" borderId="37" xfId="0" applyNumberFormat="1" applyBorder="1"/>
    <xf numFmtId="49" fontId="0" fillId="0" borderId="0" xfId="0" applyNumberFormat="1" applyFill="1" applyBorder="1" applyAlignment="1"/>
    <xf numFmtId="49" fontId="0" fillId="0" borderId="32" xfId="0" applyNumberFormat="1" applyBorder="1" applyAlignment="1">
      <alignment horizontal="center"/>
    </xf>
    <xf numFmtId="49" fontId="0" fillId="10" borderId="0" xfId="0" applyNumberForma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3" fillId="7" borderId="14" xfId="0" applyFont="1" applyFill="1" applyBorder="1"/>
    <xf numFmtId="0" fontId="17" fillId="0" borderId="14" xfId="0" applyFont="1" applyBorder="1" applyAlignment="1">
      <alignment horizontal="right" vertical="top"/>
    </xf>
    <xf numFmtId="0" fontId="17" fillId="0" borderId="25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21" fillId="0" borderId="0" xfId="0" applyFont="1" applyBorder="1"/>
    <xf numFmtId="0" fontId="24" fillId="9" borderId="0" xfId="0" applyFont="1" applyFill="1" applyBorder="1" applyAlignment="1">
      <alignment horizontal="center" vertical="top"/>
    </xf>
    <xf numFmtId="0" fontId="4" fillId="9" borderId="0" xfId="0" applyFont="1" applyFill="1" applyBorder="1"/>
    <xf numFmtId="49" fontId="0" fillId="0" borderId="0" xfId="0" applyNumberFormat="1" applyAlignment="1">
      <alignment horizontal="center"/>
    </xf>
    <xf numFmtId="49" fontId="0" fillId="13" borderId="0" xfId="0" applyNumberFormat="1" applyFill="1" applyAlignment="1">
      <alignment horizontal="center"/>
    </xf>
    <xf numFmtId="0" fontId="0" fillId="10" borderId="0" xfId="0" applyFill="1"/>
    <xf numFmtId="0" fontId="0" fillId="13" borderId="0" xfId="0" applyFill="1" applyBorder="1"/>
    <xf numFmtId="0" fontId="0" fillId="13" borderId="0" xfId="0" applyFill="1"/>
    <xf numFmtId="0" fontId="1" fillId="0" borderId="0" xfId="0" applyFont="1" applyAlignment="1">
      <alignment horizontal="center"/>
    </xf>
    <xf numFmtId="49" fontId="0" fillId="12" borderId="0" xfId="0" applyNumberFormat="1" applyFill="1" applyAlignment="1">
      <alignment horizontal="center"/>
    </xf>
    <xf numFmtId="49" fontId="0" fillId="1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10" borderId="33" xfId="0" applyNumberFormat="1" applyFill="1" applyBorder="1" applyAlignment="1">
      <alignment horizontal="center"/>
    </xf>
    <xf numFmtId="49" fontId="0" fillId="10" borderId="34" xfId="0" applyNumberFormat="1" applyFill="1" applyBorder="1" applyAlignment="1">
      <alignment horizontal="center"/>
    </xf>
    <xf numFmtId="49" fontId="0" fillId="10" borderId="35" xfId="0" applyNumberFormat="1" applyFill="1" applyBorder="1" applyAlignment="1">
      <alignment horizontal="center"/>
    </xf>
    <xf numFmtId="49" fontId="0" fillId="13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13" borderId="0" xfId="0" applyFill="1" applyAlignment="1">
      <alignment horizontal="center"/>
    </xf>
    <xf numFmtId="0" fontId="0" fillId="13" borderId="0" xfId="0" applyFill="1" applyBorder="1" applyAlignment="1">
      <alignment horizontal="center"/>
    </xf>
    <xf numFmtId="0" fontId="25" fillId="13" borderId="0" xfId="0" applyFont="1" applyFill="1" applyAlignment="1">
      <alignment horizontal="center"/>
    </xf>
  </cellXfs>
  <cellStyles count="1">
    <cellStyle name="Normál" xfId="0" builtinId="0"/>
  </cellStyles>
  <dxfs count="24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495300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="" xmlns:a16="http://schemas.microsoft.com/office/drawing/2014/main" id="{9A75D16E-94BD-4392-AFD7-7FDAF45E6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495300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="" xmlns:a16="http://schemas.microsoft.com/office/drawing/2014/main" id="{295B53A2-D4B1-42B3-8955-8DB24B51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495300</xdr:colOff>
      <xdr:row>30</xdr:row>
      <xdr:rowOff>38100</xdr:rowOff>
    </xdr:to>
    <xdr:pic>
      <xdr:nvPicPr>
        <xdr:cNvPr id="2" name="Picture 3" descr="Gombf-Logo-REAKTIV">
          <a:extLst>
            <a:ext uri="{FF2B5EF4-FFF2-40B4-BE49-F238E27FC236}">
              <a16:creationId xmlns="" xmlns:a16="http://schemas.microsoft.com/office/drawing/2014/main" id="{77D26820-7CCA-4753-919C-508AC16CA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8191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0</xdr:rowOff>
    </xdr:from>
    <xdr:to>
      <xdr:col>0</xdr:col>
      <xdr:colOff>295275</xdr:colOff>
      <xdr:row>4</xdr:row>
      <xdr:rowOff>9525</xdr:rowOff>
    </xdr:to>
    <xdr:pic>
      <xdr:nvPicPr>
        <xdr:cNvPr id="2" name="Picture 3" descr="Gombf-Logo-REAKTIV">
          <a:extLst>
            <a:ext uri="{FF2B5EF4-FFF2-40B4-BE49-F238E27FC236}">
              <a16:creationId xmlns="" xmlns:a16="http://schemas.microsoft.com/office/drawing/2014/main" id="{06AA53F9-A492-4248-8EEB-F7F036F3D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200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26</xdr:row>
      <xdr:rowOff>133350</xdr:rowOff>
    </xdr:from>
    <xdr:to>
      <xdr:col>0</xdr:col>
      <xdr:colOff>295275</xdr:colOff>
      <xdr:row>31</xdr:row>
      <xdr:rowOff>114300</xdr:rowOff>
    </xdr:to>
    <xdr:pic>
      <xdr:nvPicPr>
        <xdr:cNvPr id="2" name="Picture 3" descr="Gombf-Logo-REAKTIV">
          <a:extLst>
            <a:ext uri="{FF2B5EF4-FFF2-40B4-BE49-F238E27FC236}">
              <a16:creationId xmlns="" xmlns:a16="http://schemas.microsoft.com/office/drawing/2014/main" id="{2153FCEC-D30D-4A3C-9D87-C359CEC04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91225"/>
          <a:ext cx="200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opLeftCell="A92" workbookViewId="0">
      <selection activeCell="F14" sqref="F14"/>
    </sheetView>
  </sheetViews>
  <sheetFormatPr defaultRowHeight="15.75" x14ac:dyDescent="0.25"/>
  <cols>
    <col min="1" max="1" width="7.7109375" style="3" customWidth="1"/>
    <col min="2" max="2" width="28.7109375" style="2" customWidth="1"/>
    <col min="3" max="3" width="29" style="2" customWidth="1"/>
    <col min="4" max="4" width="14.5703125" style="4" customWidth="1"/>
    <col min="5" max="8" width="9.140625" style="2"/>
    <col min="9" max="9" width="24" style="2" customWidth="1"/>
    <col min="10" max="10" width="25.140625" style="2" customWidth="1"/>
    <col min="11" max="16384" width="9.140625" style="2"/>
  </cols>
  <sheetData>
    <row r="1" spans="1:11" x14ac:dyDescent="0.25">
      <c r="A1" s="160" t="s">
        <v>577</v>
      </c>
      <c r="B1" s="160"/>
      <c r="C1" s="160"/>
      <c r="D1" s="160"/>
    </row>
    <row r="3" spans="1:11" x14ac:dyDescent="0.25">
      <c r="A3" s="3" t="s">
        <v>367</v>
      </c>
      <c r="B3" s="2" t="s">
        <v>0</v>
      </c>
      <c r="C3" s="2" t="s">
        <v>1</v>
      </c>
      <c r="D3" s="4" t="s">
        <v>2</v>
      </c>
    </row>
    <row r="4" spans="1:11" x14ac:dyDescent="0.25">
      <c r="A4" s="3" t="s">
        <v>368</v>
      </c>
      <c r="B4" s="2" t="s">
        <v>3</v>
      </c>
      <c r="C4" s="2" t="s">
        <v>4</v>
      </c>
      <c r="D4" s="4" t="s">
        <v>5</v>
      </c>
      <c r="H4" s="3">
        <v>1</v>
      </c>
      <c r="I4" s="2" t="s">
        <v>3</v>
      </c>
      <c r="J4" s="2" t="s">
        <v>4</v>
      </c>
      <c r="K4" s="3" t="s">
        <v>5</v>
      </c>
    </row>
    <row r="5" spans="1:11" x14ac:dyDescent="0.25">
      <c r="A5" s="3" t="s">
        <v>372</v>
      </c>
      <c r="B5" s="2" t="s">
        <v>6</v>
      </c>
      <c r="C5" s="2" t="s">
        <v>4</v>
      </c>
      <c r="D5" s="4" t="s">
        <v>7</v>
      </c>
      <c r="H5" s="3">
        <v>2</v>
      </c>
      <c r="I5" s="2" t="s">
        <v>6</v>
      </c>
      <c r="J5" s="2" t="s">
        <v>4</v>
      </c>
      <c r="K5" s="3" t="s">
        <v>7</v>
      </c>
    </row>
    <row r="6" spans="1:11" x14ac:dyDescent="0.25">
      <c r="A6" s="3" t="s">
        <v>377</v>
      </c>
      <c r="B6" s="2" t="s">
        <v>8</v>
      </c>
      <c r="C6" s="2" t="s">
        <v>9</v>
      </c>
      <c r="D6" s="4" t="s">
        <v>10</v>
      </c>
      <c r="H6" s="3">
        <v>3</v>
      </c>
      <c r="I6" s="2" t="s">
        <v>8</v>
      </c>
      <c r="J6" s="2" t="s">
        <v>9</v>
      </c>
      <c r="K6" s="3" t="s">
        <v>10</v>
      </c>
    </row>
    <row r="7" spans="1:11" x14ac:dyDescent="0.25">
      <c r="A7" s="3" t="s">
        <v>374</v>
      </c>
      <c r="B7" s="2" t="s">
        <v>11</v>
      </c>
      <c r="C7" s="2" t="s">
        <v>9</v>
      </c>
      <c r="D7" s="4" t="s">
        <v>12</v>
      </c>
      <c r="H7" s="3">
        <v>4</v>
      </c>
      <c r="I7" s="2" t="s">
        <v>11</v>
      </c>
      <c r="J7" s="2" t="s">
        <v>9</v>
      </c>
      <c r="K7" s="3" t="s">
        <v>12</v>
      </c>
    </row>
    <row r="8" spans="1:11" x14ac:dyDescent="0.25">
      <c r="A8" s="3" t="s">
        <v>380</v>
      </c>
      <c r="B8" s="2" t="s">
        <v>13</v>
      </c>
      <c r="C8" s="2" t="s">
        <v>9</v>
      </c>
      <c r="D8" s="4" t="s">
        <v>14</v>
      </c>
      <c r="H8" s="3">
        <v>5</v>
      </c>
      <c r="I8" s="2" t="s">
        <v>37</v>
      </c>
      <c r="J8" s="2" t="s">
        <v>38</v>
      </c>
      <c r="K8" s="4">
        <v>488</v>
      </c>
    </row>
    <row r="9" spans="1:11" x14ac:dyDescent="0.25">
      <c r="A9" s="3" t="s">
        <v>375</v>
      </c>
      <c r="B9" s="2" t="s">
        <v>15</v>
      </c>
      <c r="C9" s="2" t="s">
        <v>9</v>
      </c>
      <c r="D9" s="4" t="s">
        <v>16</v>
      </c>
      <c r="H9" s="3">
        <v>6</v>
      </c>
      <c r="I9" s="2" t="s">
        <v>49</v>
      </c>
      <c r="J9" s="2" t="s">
        <v>24</v>
      </c>
      <c r="K9" s="3" t="s">
        <v>50</v>
      </c>
    </row>
    <row r="10" spans="1:11" x14ac:dyDescent="0.25">
      <c r="A10" s="3" t="s">
        <v>379</v>
      </c>
      <c r="B10" s="2" t="s">
        <v>17</v>
      </c>
      <c r="C10" s="2" t="s">
        <v>18</v>
      </c>
      <c r="D10" s="4" t="s">
        <v>19</v>
      </c>
      <c r="H10" s="3">
        <v>7</v>
      </c>
      <c r="I10" s="2" t="s">
        <v>53</v>
      </c>
      <c r="J10" s="2" t="s">
        <v>18</v>
      </c>
      <c r="K10" s="3" t="s">
        <v>54</v>
      </c>
    </row>
    <row r="11" spans="1:11" x14ac:dyDescent="0.25">
      <c r="A11" s="3" t="s">
        <v>378</v>
      </c>
      <c r="B11" s="2" t="s">
        <v>20</v>
      </c>
      <c r="C11" s="2" t="s">
        <v>21</v>
      </c>
      <c r="D11" s="4" t="s">
        <v>22</v>
      </c>
      <c r="H11" s="3">
        <v>8</v>
      </c>
      <c r="I11" s="2" t="s">
        <v>55</v>
      </c>
      <c r="J11" s="2" t="s">
        <v>18</v>
      </c>
      <c r="K11" s="3" t="s">
        <v>56</v>
      </c>
    </row>
    <row r="12" spans="1:11" x14ac:dyDescent="0.25">
      <c r="A12" s="3" t="s">
        <v>369</v>
      </c>
      <c r="B12" s="2" t="s">
        <v>23</v>
      </c>
      <c r="C12" s="2" t="s">
        <v>24</v>
      </c>
      <c r="D12" s="4" t="s">
        <v>25</v>
      </c>
      <c r="H12" s="3">
        <v>9</v>
      </c>
      <c r="I12" s="2" t="s">
        <v>59</v>
      </c>
      <c r="J12" s="2" t="s">
        <v>9</v>
      </c>
      <c r="K12" s="3" t="s">
        <v>60</v>
      </c>
    </row>
    <row r="13" spans="1:11" x14ac:dyDescent="0.25">
      <c r="A13" s="3" t="s">
        <v>381</v>
      </c>
      <c r="B13" s="2" t="s">
        <v>26</v>
      </c>
      <c r="C13" s="2" t="s">
        <v>27</v>
      </c>
      <c r="D13" s="4" t="s">
        <v>28</v>
      </c>
      <c r="H13" s="3">
        <v>10</v>
      </c>
      <c r="I13" s="2" t="s">
        <v>74</v>
      </c>
      <c r="J13" s="2" t="s">
        <v>75</v>
      </c>
      <c r="K13" s="3" t="s">
        <v>76</v>
      </c>
    </row>
    <row r="14" spans="1:11" x14ac:dyDescent="0.25">
      <c r="A14" s="3" t="s">
        <v>382</v>
      </c>
      <c r="B14" s="2" t="s">
        <v>29</v>
      </c>
      <c r="C14" s="2" t="s">
        <v>24</v>
      </c>
      <c r="D14" s="4" t="s">
        <v>30</v>
      </c>
      <c r="H14" s="3">
        <v>11</v>
      </c>
      <c r="I14" s="2" t="s">
        <v>77</v>
      </c>
      <c r="J14" s="2" t="s">
        <v>9</v>
      </c>
      <c r="K14" s="3" t="s">
        <v>78</v>
      </c>
    </row>
    <row r="15" spans="1:11" x14ac:dyDescent="0.25">
      <c r="A15" s="3" t="s">
        <v>383</v>
      </c>
      <c r="B15" s="2" t="s">
        <v>31</v>
      </c>
      <c r="C15" s="2" t="s">
        <v>32</v>
      </c>
      <c r="D15" s="4">
        <v>497</v>
      </c>
      <c r="H15" s="3">
        <v>12</v>
      </c>
      <c r="I15" s="2" t="s">
        <v>79</v>
      </c>
      <c r="J15" s="2" t="s">
        <v>75</v>
      </c>
      <c r="K15" s="3" t="s">
        <v>80</v>
      </c>
    </row>
    <row r="16" spans="1:11" x14ac:dyDescent="0.25">
      <c r="A16" s="3" t="s">
        <v>371</v>
      </c>
      <c r="B16" s="2" t="s">
        <v>33</v>
      </c>
      <c r="C16" s="2" t="s">
        <v>32</v>
      </c>
      <c r="D16" s="4" t="s">
        <v>34</v>
      </c>
      <c r="H16" s="3">
        <v>13</v>
      </c>
      <c r="I16" s="2" t="s">
        <v>81</v>
      </c>
      <c r="J16" s="2" t="s">
        <v>18</v>
      </c>
      <c r="K16" s="3" t="s">
        <v>82</v>
      </c>
    </row>
    <row r="17" spans="1:11" x14ac:dyDescent="0.25">
      <c r="A17" s="3" t="s">
        <v>376</v>
      </c>
      <c r="B17" s="2" t="s">
        <v>35</v>
      </c>
      <c r="C17" s="2" t="s">
        <v>24</v>
      </c>
      <c r="D17" s="4" t="s">
        <v>36</v>
      </c>
      <c r="H17" s="3">
        <v>14</v>
      </c>
      <c r="I17" s="2" t="s">
        <v>83</v>
      </c>
      <c r="J17" s="2" t="s">
        <v>65</v>
      </c>
      <c r="K17" s="3" t="s">
        <v>84</v>
      </c>
    </row>
    <row r="18" spans="1:11" x14ac:dyDescent="0.25">
      <c r="A18" s="3" t="s">
        <v>384</v>
      </c>
      <c r="B18" s="2" t="s">
        <v>37</v>
      </c>
      <c r="C18" s="2" t="s">
        <v>38</v>
      </c>
      <c r="D18" s="4">
        <v>488</v>
      </c>
      <c r="H18" s="3">
        <v>15</v>
      </c>
      <c r="I18" s="2" t="s">
        <v>96</v>
      </c>
      <c r="J18" s="2" t="s">
        <v>4</v>
      </c>
      <c r="K18" s="3" t="s">
        <v>97</v>
      </c>
    </row>
    <row r="19" spans="1:11" x14ac:dyDescent="0.25">
      <c r="A19" s="3" t="s">
        <v>385</v>
      </c>
      <c r="B19" s="2" t="s">
        <v>39</v>
      </c>
      <c r="C19" s="2" t="s">
        <v>40</v>
      </c>
      <c r="D19" s="4" t="s">
        <v>41</v>
      </c>
      <c r="H19" s="3">
        <v>16</v>
      </c>
      <c r="I19" s="2" t="s">
        <v>102</v>
      </c>
      <c r="J19" s="2" t="s">
        <v>75</v>
      </c>
      <c r="K19" s="4" t="s">
        <v>103</v>
      </c>
    </row>
    <row r="20" spans="1:11" x14ac:dyDescent="0.25">
      <c r="A20" s="3" t="s">
        <v>386</v>
      </c>
      <c r="B20" s="2" t="s">
        <v>42</v>
      </c>
      <c r="C20" s="2" t="s">
        <v>38</v>
      </c>
      <c r="D20" s="4" t="s">
        <v>43</v>
      </c>
      <c r="H20" s="3">
        <v>17</v>
      </c>
      <c r="I20" s="2" t="s">
        <v>117</v>
      </c>
      <c r="J20" s="2" t="s">
        <v>24</v>
      </c>
      <c r="K20" s="4" t="s">
        <v>118</v>
      </c>
    </row>
    <row r="21" spans="1:11" x14ac:dyDescent="0.25">
      <c r="A21" s="3" t="s">
        <v>373</v>
      </c>
      <c r="B21" s="2" t="s">
        <v>44</v>
      </c>
      <c r="C21" s="2" t="s">
        <v>27</v>
      </c>
      <c r="D21" s="4">
        <v>479</v>
      </c>
      <c r="H21" s="3">
        <v>18</v>
      </c>
      <c r="I21" s="2" t="s">
        <v>123</v>
      </c>
      <c r="J21" s="2" t="s">
        <v>18</v>
      </c>
      <c r="K21" s="3" t="s">
        <v>124</v>
      </c>
    </row>
    <row r="22" spans="1:11" x14ac:dyDescent="0.25">
      <c r="A22" s="3" t="s">
        <v>387</v>
      </c>
      <c r="B22" s="2" t="s">
        <v>45</v>
      </c>
      <c r="C22" s="2" t="s">
        <v>40</v>
      </c>
      <c r="D22" s="4" t="s">
        <v>46</v>
      </c>
      <c r="H22" s="3">
        <v>19</v>
      </c>
      <c r="I22" s="2" t="s">
        <v>127</v>
      </c>
      <c r="J22" s="2" t="s">
        <v>38</v>
      </c>
      <c r="K22" s="3" t="s">
        <v>128</v>
      </c>
    </row>
    <row r="23" spans="1:11" x14ac:dyDescent="0.25">
      <c r="A23" s="3" t="s">
        <v>388</v>
      </c>
      <c r="B23" s="2" t="s">
        <v>47</v>
      </c>
      <c r="C23" s="2" t="s">
        <v>38</v>
      </c>
      <c r="D23" s="4" t="s">
        <v>48</v>
      </c>
      <c r="H23" s="3">
        <v>20</v>
      </c>
      <c r="I23" s="2" t="s">
        <v>129</v>
      </c>
      <c r="J23" s="2" t="s">
        <v>24</v>
      </c>
      <c r="K23" s="4" t="s">
        <v>130</v>
      </c>
    </row>
    <row r="24" spans="1:11" x14ac:dyDescent="0.25">
      <c r="A24" s="3" t="s">
        <v>389</v>
      </c>
      <c r="B24" s="2" t="s">
        <v>49</v>
      </c>
      <c r="C24" s="2" t="s">
        <v>24</v>
      </c>
      <c r="D24" s="4" t="s">
        <v>50</v>
      </c>
      <c r="H24" s="3">
        <v>21</v>
      </c>
      <c r="I24" s="2" t="s">
        <v>135</v>
      </c>
      <c r="J24" s="2" t="s">
        <v>18</v>
      </c>
      <c r="K24" s="3" t="s">
        <v>136</v>
      </c>
    </row>
    <row r="25" spans="1:11" x14ac:dyDescent="0.25">
      <c r="A25" s="3" t="s">
        <v>390</v>
      </c>
      <c r="B25" s="2" t="s">
        <v>51</v>
      </c>
      <c r="C25" s="2" t="s">
        <v>38</v>
      </c>
      <c r="D25" s="4" t="s">
        <v>52</v>
      </c>
      <c r="H25" s="3">
        <v>22</v>
      </c>
      <c r="I25" s="2" t="s">
        <v>151</v>
      </c>
      <c r="J25" s="2" t="s">
        <v>24</v>
      </c>
      <c r="K25" s="4" t="s">
        <v>152</v>
      </c>
    </row>
    <row r="26" spans="1:11" x14ac:dyDescent="0.25">
      <c r="A26" s="3" t="s">
        <v>391</v>
      </c>
      <c r="B26" s="2" t="s">
        <v>53</v>
      </c>
      <c r="C26" s="2" t="s">
        <v>18</v>
      </c>
      <c r="D26" s="4" t="s">
        <v>54</v>
      </c>
      <c r="H26" s="3">
        <v>23</v>
      </c>
      <c r="I26" s="2" t="s">
        <v>170</v>
      </c>
      <c r="J26" s="2" t="s">
        <v>65</v>
      </c>
      <c r="K26" s="3" t="s">
        <v>171</v>
      </c>
    </row>
    <row r="27" spans="1:11" x14ac:dyDescent="0.25">
      <c r="A27" s="3" t="s">
        <v>392</v>
      </c>
      <c r="B27" s="2" t="s">
        <v>55</v>
      </c>
      <c r="C27" s="2" t="s">
        <v>18</v>
      </c>
      <c r="D27" s="4" t="s">
        <v>56</v>
      </c>
      <c r="H27" s="3">
        <v>24</v>
      </c>
      <c r="I27" s="2" t="s">
        <v>178</v>
      </c>
      <c r="J27" s="2" t="s">
        <v>65</v>
      </c>
      <c r="K27" s="3">
        <v>307</v>
      </c>
    </row>
    <row r="28" spans="1:11" x14ac:dyDescent="0.25">
      <c r="A28" s="3" t="s">
        <v>393</v>
      </c>
      <c r="B28" s="2" t="s">
        <v>57</v>
      </c>
      <c r="C28" s="2" t="s">
        <v>24</v>
      </c>
      <c r="D28" s="4" t="s">
        <v>58</v>
      </c>
      <c r="H28" s="3">
        <v>25</v>
      </c>
      <c r="I28" s="2" t="s">
        <v>182</v>
      </c>
      <c r="J28" s="2" t="s">
        <v>38</v>
      </c>
      <c r="K28" s="4" t="s">
        <v>183</v>
      </c>
    </row>
    <row r="29" spans="1:11" x14ac:dyDescent="0.25">
      <c r="A29" s="3" t="s">
        <v>394</v>
      </c>
      <c r="B29" s="2" t="s">
        <v>59</v>
      </c>
      <c r="C29" s="2" t="s">
        <v>9</v>
      </c>
      <c r="D29" s="4" t="s">
        <v>60</v>
      </c>
      <c r="H29" s="3">
        <v>26</v>
      </c>
      <c r="I29" s="2" t="s">
        <v>215</v>
      </c>
      <c r="J29" s="2" t="s">
        <v>38</v>
      </c>
      <c r="K29" s="3" t="s">
        <v>216</v>
      </c>
    </row>
    <row r="30" spans="1:11" x14ac:dyDescent="0.25">
      <c r="A30" s="3" t="s">
        <v>395</v>
      </c>
      <c r="B30" s="2" t="s">
        <v>61</v>
      </c>
      <c r="C30" s="2" t="s">
        <v>40</v>
      </c>
      <c r="D30" s="4" t="s">
        <v>62</v>
      </c>
      <c r="H30" s="3">
        <v>27</v>
      </c>
      <c r="I30" s="2" t="s">
        <v>219</v>
      </c>
      <c r="J30" s="2" t="s">
        <v>72</v>
      </c>
      <c r="K30" s="3" t="s">
        <v>220</v>
      </c>
    </row>
    <row r="31" spans="1:11" x14ac:dyDescent="0.25">
      <c r="A31" s="3" t="s">
        <v>396</v>
      </c>
      <c r="B31" s="2" t="s">
        <v>63</v>
      </c>
      <c r="C31" s="2" t="s">
        <v>4</v>
      </c>
      <c r="D31" s="4">
        <v>432</v>
      </c>
      <c r="H31" s="3">
        <v>28</v>
      </c>
      <c r="I31" s="2" t="s">
        <v>257</v>
      </c>
      <c r="J31" s="2" t="s">
        <v>24</v>
      </c>
      <c r="K31" s="4">
        <v>199</v>
      </c>
    </row>
    <row r="32" spans="1:11" x14ac:dyDescent="0.25">
      <c r="A32" s="3" t="s">
        <v>397</v>
      </c>
      <c r="B32" s="2" t="s">
        <v>64</v>
      </c>
      <c r="C32" s="2" t="s">
        <v>65</v>
      </c>
      <c r="D32" s="4" t="s">
        <v>66</v>
      </c>
      <c r="H32" s="3">
        <v>29</v>
      </c>
      <c r="I32" s="2" t="s">
        <v>260</v>
      </c>
      <c r="J32" s="2" t="s">
        <v>72</v>
      </c>
      <c r="K32" s="4" t="s">
        <v>261</v>
      </c>
    </row>
    <row r="33" spans="1:11" x14ac:dyDescent="0.25">
      <c r="A33" s="3" t="s">
        <v>398</v>
      </c>
      <c r="B33" s="2" t="s">
        <v>67</v>
      </c>
      <c r="C33" s="2" t="s">
        <v>40</v>
      </c>
      <c r="D33" s="4" t="s">
        <v>68</v>
      </c>
      <c r="H33" s="3">
        <v>30</v>
      </c>
      <c r="I33" s="2" t="s">
        <v>268</v>
      </c>
      <c r="J33" s="2" t="s">
        <v>266</v>
      </c>
      <c r="K33" s="4" t="s">
        <v>269</v>
      </c>
    </row>
    <row r="34" spans="1:11" x14ac:dyDescent="0.25">
      <c r="A34" s="3" t="s">
        <v>399</v>
      </c>
      <c r="B34" s="2" t="s">
        <v>69</v>
      </c>
      <c r="C34" s="2" t="s">
        <v>65</v>
      </c>
      <c r="D34" s="4" t="s">
        <v>70</v>
      </c>
      <c r="H34" s="3">
        <v>31</v>
      </c>
      <c r="I34" s="2" t="s">
        <v>283</v>
      </c>
      <c r="J34" s="2" t="s">
        <v>227</v>
      </c>
      <c r="K34" s="4" t="s">
        <v>284</v>
      </c>
    </row>
    <row r="35" spans="1:11" x14ac:dyDescent="0.25">
      <c r="A35" s="3" t="s">
        <v>400</v>
      </c>
      <c r="B35" s="2" t="s">
        <v>71</v>
      </c>
      <c r="C35" s="2" t="s">
        <v>72</v>
      </c>
      <c r="D35" s="4" t="s">
        <v>73</v>
      </c>
      <c r="H35" s="3">
        <v>32</v>
      </c>
      <c r="I35" s="2" t="s">
        <v>289</v>
      </c>
      <c r="J35" s="2" t="s">
        <v>138</v>
      </c>
      <c r="K35" s="4" t="s">
        <v>288</v>
      </c>
    </row>
    <row r="36" spans="1:11" x14ac:dyDescent="0.25">
      <c r="A36" s="3" t="s">
        <v>401</v>
      </c>
      <c r="B36" s="2" t="s">
        <v>74</v>
      </c>
      <c r="C36" s="2" t="s">
        <v>75</v>
      </c>
      <c r="D36" s="4" t="s">
        <v>76</v>
      </c>
      <c r="H36" s="3">
        <v>33</v>
      </c>
      <c r="I36" s="2" t="s">
        <v>345</v>
      </c>
      <c r="J36" s="2" t="s">
        <v>266</v>
      </c>
      <c r="K36" s="4">
        <v>14458</v>
      </c>
    </row>
    <row r="37" spans="1:11" x14ac:dyDescent="0.25">
      <c r="A37" s="3" t="s">
        <v>402</v>
      </c>
      <c r="B37" s="2" t="s">
        <v>77</v>
      </c>
      <c r="C37" s="2" t="s">
        <v>9</v>
      </c>
      <c r="D37" s="4" t="s">
        <v>78</v>
      </c>
      <c r="H37" s="3">
        <v>34</v>
      </c>
      <c r="I37" s="2" t="s">
        <v>578</v>
      </c>
      <c r="J37" s="2" t="s">
        <v>579</v>
      </c>
      <c r="K37" s="2">
        <v>0</v>
      </c>
    </row>
    <row r="38" spans="1:11" x14ac:dyDescent="0.25">
      <c r="A38" s="3" t="s">
        <v>403</v>
      </c>
      <c r="B38" s="2" t="s">
        <v>79</v>
      </c>
      <c r="C38" s="2" t="s">
        <v>75</v>
      </c>
      <c r="D38" s="4" t="s">
        <v>80</v>
      </c>
    </row>
    <row r="39" spans="1:11" x14ac:dyDescent="0.25">
      <c r="A39" s="3" t="s">
        <v>404</v>
      </c>
      <c r="B39" s="2" t="s">
        <v>81</v>
      </c>
      <c r="C39" s="2" t="s">
        <v>18</v>
      </c>
      <c r="D39" s="4" t="s">
        <v>82</v>
      </c>
    </row>
    <row r="40" spans="1:11" x14ac:dyDescent="0.25">
      <c r="A40" s="3" t="s">
        <v>405</v>
      </c>
      <c r="B40" s="2" t="s">
        <v>83</v>
      </c>
      <c r="C40" s="2" t="s">
        <v>65</v>
      </c>
      <c r="D40" s="4" t="s">
        <v>84</v>
      </c>
      <c r="H40" s="3" t="s">
        <v>516</v>
      </c>
      <c r="I40" s="2" t="s">
        <v>296</v>
      </c>
      <c r="J40" s="2" t="s">
        <v>72</v>
      </c>
      <c r="K40" s="4">
        <v>125</v>
      </c>
    </row>
    <row r="41" spans="1:11" x14ac:dyDescent="0.25">
      <c r="A41" s="3" t="s">
        <v>406</v>
      </c>
      <c r="B41" s="2" t="s">
        <v>85</v>
      </c>
      <c r="C41" s="2" t="s">
        <v>86</v>
      </c>
      <c r="D41" s="4" t="s">
        <v>87</v>
      </c>
      <c r="H41" s="3" t="s">
        <v>525</v>
      </c>
      <c r="I41" s="2" t="s">
        <v>314</v>
      </c>
      <c r="J41" s="2" t="s">
        <v>24</v>
      </c>
      <c r="K41" s="4">
        <v>35217</v>
      </c>
    </row>
    <row r="42" spans="1:11" x14ac:dyDescent="0.25">
      <c r="A42" s="3" t="s">
        <v>407</v>
      </c>
      <c r="B42" s="2" t="s">
        <v>88</v>
      </c>
      <c r="C42" s="2" t="s">
        <v>21</v>
      </c>
      <c r="D42" s="4" t="s">
        <v>89</v>
      </c>
      <c r="H42" s="3" t="s">
        <v>535</v>
      </c>
      <c r="I42" s="2" t="s">
        <v>324</v>
      </c>
      <c r="J42" s="2" t="s">
        <v>302</v>
      </c>
      <c r="K42" s="4">
        <v>29007</v>
      </c>
    </row>
    <row r="43" spans="1:11" x14ac:dyDescent="0.25">
      <c r="A43" s="3" t="s">
        <v>408</v>
      </c>
      <c r="B43" s="2" t="s">
        <v>90</v>
      </c>
      <c r="C43" s="2" t="s">
        <v>86</v>
      </c>
      <c r="D43" s="4" t="s">
        <v>91</v>
      </c>
      <c r="H43" s="3" t="s">
        <v>548</v>
      </c>
      <c r="I43" s="2" t="s">
        <v>337</v>
      </c>
      <c r="J43" s="2" t="s">
        <v>18</v>
      </c>
      <c r="K43" s="4">
        <v>19146</v>
      </c>
    </row>
    <row r="44" spans="1:11" x14ac:dyDescent="0.25">
      <c r="A44" s="3" t="s">
        <v>409</v>
      </c>
      <c r="B44" s="2" t="s">
        <v>92</v>
      </c>
      <c r="C44" s="2" t="s">
        <v>38</v>
      </c>
      <c r="D44" s="4" t="s">
        <v>93</v>
      </c>
      <c r="H44" s="3" t="s">
        <v>561</v>
      </c>
      <c r="I44" s="2" t="s">
        <v>350</v>
      </c>
      <c r="J44" s="2" t="s">
        <v>302</v>
      </c>
      <c r="K44" s="4">
        <v>23</v>
      </c>
    </row>
    <row r="45" spans="1:11" x14ac:dyDescent="0.25">
      <c r="A45" s="3" t="s">
        <v>410</v>
      </c>
      <c r="B45" s="2" t="s">
        <v>94</v>
      </c>
      <c r="C45" s="2" t="s">
        <v>27</v>
      </c>
      <c r="D45" s="4" t="s">
        <v>95</v>
      </c>
      <c r="H45" s="3" t="s">
        <v>571</v>
      </c>
      <c r="I45" s="2" t="s">
        <v>360</v>
      </c>
      <c r="J45" s="2" t="s">
        <v>302</v>
      </c>
      <c r="K45" s="4">
        <v>42464</v>
      </c>
    </row>
    <row r="46" spans="1:11" x14ac:dyDescent="0.25">
      <c r="A46" s="3" t="s">
        <v>411</v>
      </c>
      <c r="B46" s="2" t="s">
        <v>96</v>
      </c>
      <c r="C46" s="2" t="s">
        <v>4</v>
      </c>
      <c r="D46" s="4" t="s">
        <v>97</v>
      </c>
      <c r="H46" s="3" t="s">
        <v>572</v>
      </c>
      <c r="I46" s="2" t="s">
        <v>580</v>
      </c>
      <c r="J46" s="2" t="s">
        <v>302</v>
      </c>
    </row>
    <row r="47" spans="1:11" x14ac:dyDescent="0.25">
      <c r="A47" s="3" t="s">
        <v>412</v>
      </c>
      <c r="B47" s="2" t="s">
        <v>98</v>
      </c>
      <c r="C47" s="2" t="s">
        <v>72</v>
      </c>
      <c r="D47" s="4" t="s">
        <v>99</v>
      </c>
    </row>
    <row r="48" spans="1:11" x14ac:dyDescent="0.25">
      <c r="A48" s="3" t="s">
        <v>413</v>
      </c>
      <c r="B48" s="2" t="s">
        <v>100</v>
      </c>
      <c r="C48" s="2" t="s">
        <v>65</v>
      </c>
      <c r="D48" s="4" t="s">
        <v>101</v>
      </c>
    </row>
    <row r="49" spans="1:4" x14ac:dyDescent="0.25">
      <c r="A49" s="3" t="s">
        <v>414</v>
      </c>
      <c r="B49" s="2" t="s">
        <v>102</v>
      </c>
      <c r="C49" s="2" t="s">
        <v>75</v>
      </c>
      <c r="D49" s="4" t="s">
        <v>103</v>
      </c>
    </row>
    <row r="50" spans="1:4" x14ac:dyDescent="0.25">
      <c r="A50" s="3" t="s">
        <v>415</v>
      </c>
      <c r="B50" s="2" t="s">
        <v>104</v>
      </c>
      <c r="C50" s="2" t="s">
        <v>75</v>
      </c>
      <c r="D50" s="4" t="s">
        <v>105</v>
      </c>
    </row>
    <row r="51" spans="1:4" x14ac:dyDescent="0.25">
      <c r="A51" s="3" t="s">
        <v>416</v>
      </c>
      <c r="B51" s="2" t="s">
        <v>106</v>
      </c>
      <c r="C51" s="2" t="s">
        <v>40</v>
      </c>
      <c r="D51" s="4" t="s">
        <v>107</v>
      </c>
    </row>
    <row r="52" spans="1:4" x14ac:dyDescent="0.25">
      <c r="A52" s="3" t="s">
        <v>417</v>
      </c>
      <c r="B52" s="2" t="s">
        <v>108</v>
      </c>
      <c r="C52" s="2" t="s">
        <v>24</v>
      </c>
      <c r="D52" s="4" t="s">
        <v>109</v>
      </c>
    </row>
    <row r="53" spans="1:4" x14ac:dyDescent="0.25">
      <c r="A53" s="3" t="s">
        <v>418</v>
      </c>
      <c r="B53" s="2" t="s">
        <v>110</v>
      </c>
      <c r="C53" s="2" t="s">
        <v>40</v>
      </c>
      <c r="D53" s="4" t="s">
        <v>111</v>
      </c>
    </row>
    <row r="54" spans="1:4" x14ac:dyDescent="0.25">
      <c r="A54" s="3" t="s">
        <v>419</v>
      </c>
      <c r="B54" s="2" t="s">
        <v>112</v>
      </c>
      <c r="C54" s="2" t="s">
        <v>40</v>
      </c>
      <c r="D54" s="4" t="s">
        <v>113</v>
      </c>
    </row>
    <row r="55" spans="1:4" x14ac:dyDescent="0.25">
      <c r="A55" s="3" t="s">
        <v>420</v>
      </c>
      <c r="B55" s="2" t="s">
        <v>114</v>
      </c>
      <c r="C55" s="2" t="s">
        <v>86</v>
      </c>
      <c r="D55" s="4" t="s">
        <v>115</v>
      </c>
    </row>
    <row r="56" spans="1:4" x14ac:dyDescent="0.25">
      <c r="A56" s="3" t="s">
        <v>421</v>
      </c>
      <c r="B56" s="2" t="s">
        <v>116</v>
      </c>
      <c r="C56" s="2" t="s">
        <v>4</v>
      </c>
      <c r="D56" s="4">
        <v>354</v>
      </c>
    </row>
    <row r="57" spans="1:4" x14ac:dyDescent="0.25">
      <c r="A57" s="3" t="s">
        <v>422</v>
      </c>
      <c r="B57" s="2" t="s">
        <v>117</v>
      </c>
      <c r="C57" s="2" t="s">
        <v>24</v>
      </c>
      <c r="D57" s="4" t="s">
        <v>118</v>
      </c>
    </row>
    <row r="58" spans="1:4" x14ac:dyDescent="0.25">
      <c r="A58" s="3" t="s">
        <v>423</v>
      </c>
      <c r="B58" s="2" t="s">
        <v>119</v>
      </c>
      <c r="C58" s="2" t="s">
        <v>65</v>
      </c>
      <c r="D58" s="4" t="s">
        <v>120</v>
      </c>
    </row>
    <row r="59" spans="1:4" x14ac:dyDescent="0.25">
      <c r="A59" s="3" t="s">
        <v>424</v>
      </c>
      <c r="B59" s="2" t="s">
        <v>121</v>
      </c>
      <c r="C59" s="2" t="s">
        <v>27</v>
      </c>
      <c r="D59" s="4" t="s">
        <v>122</v>
      </c>
    </row>
    <row r="60" spans="1:4" x14ac:dyDescent="0.25">
      <c r="A60" s="3" t="s">
        <v>425</v>
      </c>
      <c r="B60" s="2" t="s">
        <v>123</v>
      </c>
      <c r="C60" s="2" t="s">
        <v>18</v>
      </c>
      <c r="D60" s="4" t="s">
        <v>124</v>
      </c>
    </row>
    <row r="61" spans="1:4" x14ac:dyDescent="0.25">
      <c r="A61" s="3" t="s">
        <v>426</v>
      </c>
      <c r="B61" s="2" t="s">
        <v>125</v>
      </c>
      <c r="C61" s="2" t="s">
        <v>9</v>
      </c>
      <c r="D61" s="4" t="s">
        <v>126</v>
      </c>
    </row>
    <row r="62" spans="1:4" x14ac:dyDescent="0.25">
      <c r="A62" s="3" t="s">
        <v>427</v>
      </c>
      <c r="B62" s="2" t="s">
        <v>127</v>
      </c>
      <c r="C62" s="2" t="s">
        <v>38</v>
      </c>
      <c r="D62" s="4" t="s">
        <v>128</v>
      </c>
    </row>
    <row r="63" spans="1:4" x14ac:dyDescent="0.25">
      <c r="A63" s="3" t="s">
        <v>428</v>
      </c>
      <c r="B63" s="2" t="s">
        <v>129</v>
      </c>
      <c r="C63" s="2" t="s">
        <v>24</v>
      </c>
      <c r="D63" s="4" t="s">
        <v>130</v>
      </c>
    </row>
    <row r="64" spans="1:4" x14ac:dyDescent="0.25">
      <c r="A64" s="3" t="s">
        <v>429</v>
      </c>
      <c r="B64" s="2" t="s">
        <v>131</v>
      </c>
      <c r="C64" s="2" t="s">
        <v>38</v>
      </c>
      <c r="D64" s="4" t="s">
        <v>132</v>
      </c>
    </row>
    <row r="65" spans="1:4" x14ac:dyDescent="0.25">
      <c r="A65" s="3" t="s">
        <v>430</v>
      </c>
      <c r="B65" s="2" t="s">
        <v>133</v>
      </c>
      <c r="C65" s="2" t="s">
        <v>86</v>
      </c>
      <c r="D65" s="4" t="s">
        <v>134</v>
      </c>
    </row>
    <row r="66" spans="1:4" x14ac:dyDescent="0.25">
      <c r="A66" s="3" t="s">
        <v>431</v>
      </c>
      <c r="B66" s="2" t="s">
        <v>135</v>
      </c>
      <c r="C66" s="2" t="s">
        <v>18</v>
      </c>
      <c r="D66" s="4" t="s">
        <v>136</v>
      </c>
    </row>
    <row r="67" spans="1:4" x14ac:dyDescent="0.25">
      <c r="A67" s="3" t="s">
        <v>432</v>
      </c>
      <c r="B67" s="2" t="s">
        <v>137</v>
      </c>
      <c r="C67" s="2" t="s">
        <v>138</v>
      </c>
      <c r="D67" s="4" t="s">
        <v>139</v>
      </c>
    </row>
    <row r="68" spans="1:4" x14ac:dyDescent="0.25">
      <c r="A68" s="3" t="s">
        <v>433</v>
      </c>
      <c r="B68" s="2" t="s">
        <v>140</v>
      </c>
      <c r="C68" s="2" t="s">
        <v>24</v>
      </c>
      <c r="D68" s="4" t="s">
        <v>141</v>
      </c>
    </row>
    <row r="69" spans="1:4" x14ac:dyDescent="0.25">
      <c r="A69" s="3" t="s">
        <v>434</v>
      </c>
      <c r="B69" s="2" t="s">
        <v>142</v>
      </c>
      <c r="C69" s="2" t="s">
        <v>40</v>
      </c>
      <c r="D69" s="4" t="s">
        <v>143</v>
      </c>
    </row>
    <row r="70" spans="1:4" x14ac:dyDescent="0.25">
      <c r="A70" s="3" t="s">
        <v>435</v>
      </c>
      <c r="B70" s="2" t="s">
        <v>144</v>
      </c>
      <c r="C70" s="2" t="s">
        <v>24</v>
      </c>
      <c r="D70" s="4" t="s">
        <v>145</v>
      </c>
    </row>
    <row r="71" spans="1:4" x14ac:dyDescent="0.25">
      <c r="A71" s="3" t="s">
        <v>436</v>
      </c>
      <c r="B71" s="2" t="s">
        <v>146</v>
      </c>
      <c r="C71" s="2" t="s">
        <v>147</v>
      </c>
      <c r="D71" s="4" t="s">
        <v>148</v>
      </c>
    </row>
    <row r="72" spans="1:4" x14ac:dyDescent="0.25">
      <c r="A72" s="3" t="s">
        <v>437</v>
      </c>
      <c r="B72" s="2" t="s">
        <v>149</v>
      </c>
      <c r="C72" s="2" t="s">
        <v>40</v>
      </c>
      <c r="D72" s="4" t="s">
        <v>150</v>
      </c>
    </row>
    <row r="73" spans="1:4" x14ac:dyDescent="0.25">
      <c r="A73" s="3" t="s">
        <v>438</v>
      </c>
      <c r="B73" s="2" t="s">
        <v>151</v>
      </c>
      <c r="C73" s="2" t="s">
        <v>24</v>
      </c>
      <c r="D73" s="4" t="s">
        <v>152</v>
      </c>
    </row>
    <row r="74" spans="1:4" x14ac:dyDescent="0.25">
      <c r="A74" s="3" t="s">
        <v>439</v>
      </c>
      <c r="B74" s="2" t="s">
        <v>153</v>
      </c>
      <c r="C74" s="2" t="s">
        <v>40</v>
      </c>
      <c r="D74" s="4" t="s">
        <v>154</v>
      </c>
    </row>
    <row r="75" spans="1:4" x14ac:dyDescent="0.25">
      <c r="A75" s="3" t="s">
        <v>440</v>
      </c>
      <c r="B75" s="2" t="s">
        <v>155</v>
      </c>
      <c r="C75" s="2" t="s">
        <v>21</v>
      </c>
      <c r="D75" s="4" t="s">
        <v>156</v>
      </c>
    </row>
    <row r="76" spans="1:4" x14ac:dyDescent="0.25">
      <c r="A76" s="3" t="s">
        <v>441</v>
      </c>
      <c r="B76" s="2" t="s">
        <v>157</v>
      </c>
      <c r="C76" s="2" t="s">
        <v>18</v>
      </c>
      <c r="D76" s="4">
        <v>328</v>
      </c>
    </row>
    <row r="77" spans="1:4" x14ac:dyDescent="0.25">
      <c r="A77" s="3" t="s">
        <v>442</v>
      </c>
      <c r="B77" s="2" t="s">
        <v>158</v>
      </c>
      <c r="C77" s="2" t="s">
        <v>40</v>
      </c>
      <c r="D77" s="4" t="s">
        <v>159</v>
      </c>
    </row>
    <row r="78" spans="1:4" x14ac:dyDescent="0.25">
      <c r="A78" s="3" t="s">
        <v>443</v>
      </c>
      <c r="B78" s="2" t="s">
        <v>160</v>
      </c>
      <c r="C78" s="2" t="s">
        <v>18</v>
      </c>
      <c r="D78" s="4" t="s">
        <v>161</v>
      </c>
    </row>
    <row r="79" spans="1:4" x14ac:dyDescent="0.25">
      <c r="A79" s="3" t="s">
        <v>444</v>
      </c>
      <c r="B79" s="2" t="s">
        <v>162</v>
      </c>
      <c r="C79" s="2" t="s">
        <v>18</v>
      </c>
      <c r="D79" s="4" t="s">
        <v>163</v>
      </c>
    </row>
    <row r="80" spans="1:4" x14ac:dyDescent="0.25">
      <c r="A80" s="3" t="s">
        <v>445</v>
      </c>
      <c r="B80" s="2" t="s">
        <v>164</v>
      </c>
      <c r="C80" s="2" t="s">
        <v>40</v>
      </c>
      <c r="D80" s="4" t="s">
        <v>165</v>
      </c>
    </row>
    <row r="81" spans="1:4" x14ac:dyDescent="0.25">
      <c r="A81" s="3" t="s">
        <v>446</v>
      </c>
      <c r="B81" s="2" t="s">
        <v>166</v>
      </c>
      <c r="C81" s="2" t="s">
        <v>75</v>
      </c>
      <c r="D81" s="4" t="s">
        <v>167</v>
      </c>
    </row>
    <row r="82" spans="1:4" x14ac:dyDescent="0.25">
      <c r="A82" s="3" t="s">
        <v>447</v>
      </c>
      <c r="B82" s="2" t="s">
        <v>168</v>
      </c>
      <c r="C82" s="2" t="s">
        <v>24</v>
      </c>
      <c r="D82" s="4" t="s">
        <v>169</v>
      </c>
    </row>
    <row r="83" spans="1:4" x14ac:dyDescent="0.25">
      <c r="A83" s="3" t="s">
        <v>448</v>
      </c>
      <c r="B83" s="2" t="s">
        <v>170</v>
      </c>
      <c r="C83" s="2" t="s">
        <v>65</v>
      </c>
      <c r="D83" s="4" t="s">
        <v>171</v>
      </c>
    </row>
    <row r="84" spans="1:4" x14ac:dyDescent="0.25">
      <c r="A84" s="3" t="s">
        <v>449</v>
      </c>
      <c r="B84" s="2" t="s">
        <v>172</v>
      </c>
      <c r="C84" s="2" t="s">
        <v>65</v>
      </c>
      <c r="D84" s="4">
        <v>310</v>
      </c>
    </row>
    <row r="85" spans="1:4" x14ac:dyDescent="0.25">
      <c r="A85" s="3" t="s">
        <v>450</v>
      </c>
      <c r="B85" s="2" t="s">
        <v>173</v>
      </c>
      <c r="C85" s="2" t="s">
        <v>65</v>
      </c>
      <c r="D85" s="4" t="s">
        <v>174</v>
      </c>
    </row>
    <row r="86" spans="1:4" x14ac:dyDescent="0.25">
      <c r="A86" s="3" t="s">
        <v>451</v>
      </c>
      <c r="B86" s="2" t="s">
        <v>175</v>
      </c>
      <c r="C86" s="2" t="s">
        <v>24</v>
      </c>
      <c r="D86" s="4" t="s">
        <v>176</v>
      </c>
    </row>
    <row r="87" spans="1:4" x14ac:dyDescent="0.25">
      <c r="A87" s="3" t="s">
        <v>452</v>
      </c>
      <c r="B87" s="2" t="s">
        <v>177</v>
      </c>
      <c r="C87" s="2" t="s">
        <v>147</v>
      </c>
      <c r="D87" s="4">
        <v>308</v>
      </c>
    </row>
    <row r="88" spans="1:4" x14ac:dyDescent="0.25">
      <c r="A88" s="3" t="s">
        <v>453</v>
      </c>
      <c r="B88" s="2" t="s">
        <v>178</v>
      </c>
      <c r="C88" s="2" t="s">
        <v>65</v>
      </c>
      <c r="D88" s="4">
        <v>307</v>
      </c>
    </row>
    <row r="89" spans="1:4" x14ac:dyDescent="0.25">
      <c r="A89" s="3" t="s">
        <v>454</v>
      </c>
      <c r="B89" s="2" t="s">
        <v>179</v>
      </c>
      <c r="C89" s="2" t="s">
        <v>32</v>
      </c>
      <c r="D89" s="4" t="s">
        <v>180</v>
      </c>
    </row>
    <row r="90" spans="1:4" x14ac:dyDescent="0.25">
      <c r="A90" s="3" t="s">
        <v>455</v>
      </c>
      <c r="B90" s="2" t="s">
        <v>181</v>
      </c>
      <c r="C90" s="2" t="s">
        <v>21</v>
      </c>
      <c r="D90" s="4">
        <v>300</v>
      </c>
    </row>
    <row r="91" spans="1:4" x14ac:dyDescent="0.25">
      <c r="A91" s="3" t="s">
        <v>456</v>
      </c>
      <c r="B91" s="2" t="s">
        <v>182</v>
      </c>
      <c r="C91" s="2" t="s">
        <v>38</v>
      </c>
      <c r="D91" s="4" t="s">
        <v>183</v>
      </c>
    </row>
    <row r="92" spans="1:4" x14ac:dyDescent="0.25">
      <c r="A92" s="3" t="s">
        <v>457</v>
      </c>
      <c r="B92" s="2" t="s">
        <v>184</v>
      </c>
      <c r="C92" s="2" t="s">
        <v>4</v>
      </c>
      <c r="D92" s="4" t="s">
        <v>185</v>
      </c>
    </row>
    <row r="93" spans="1:4" x14ac:dyDescent="0.25">
      <c r="A93" s="3" t="s">
        <v>458</v>
      </c>
      <c r="B93" s="2" t="s">
        <v>186</v>
      </c>
      <c r="C93" s="2" t="s">
        <v>4</v>
      </c>
      <c r="D93" s="4" t="s">
        <v>187</v>
      </c>
    </row>
    <row r="94" spans="1:4" x14ac:dyDescent="0.25">
      <c r="A94" s="3" t="s">
        <v>459</v>
      </c>
      <c r="B94" s="2" t="s">
        <v>188</v>
      </c>
      <c r="C94" s="2" t="s">
        <v>147</v>
      </c>
      <c r="D94" s="4" t="s">
        <v>189</v>
      </c>
    </row>
    <row r="95" spans="1:4" x14ac:dyDescent="0.25">
      <c r="A95" s="3" t="s">
        <v>460</v>
      </c>
      <c r="B95" s="2" t="s">
        <v>190</v>
      </c>
      <c r="C95" s="2" t="s">
        <v>65</v>
      </c>
      <c r="D95" s="4" t="s">
        <v>191</v>
      </c>
    </row>
    <row r="96" spans="1:4" x14ac:dyDescent="0.25">
      <c r="A96" s="3" t="s">
        <v>461</v>
      </c>
      <c r="B96" s="2" t="s">
        <v>192</v>
      </c>
      <c r="C96" s="2" t="s">
        <v>27</v>
      </c>
      <c r="D96" s="4" t="s">
        <v>193</v>
      </c>
    </row>
    <row r="97" spans="1:4" x14ac:dyDescent="0.25">
      <c r="A97" s="3" t="s">
        <v>462</v>
      </c>
      <c r="B97" s="2" t="s">
        <v>194</v>
      </c>
      <c r="C97" s="2" t="s">
        <v>40</v>
      </c>
      <c r="D97" s="4" t="s">
        <v>195</v>
      </c>
    </row>
    <row r="98" spans="1:4" x14ac:dyDescent="0.25">
      <c r="A98" s="3" t="s">
        <v>463</v>
      </c>
      <c r="B98" s="2" t="s">
        <v>196</v>
      </c>
      <c r="C98" s="2" t="s">
        <v>21</v>
      </c>
      <c r="D98" s="4" t="s">
        <v>197</v>
      </c>
    </row>
    <row r="99" spans="1:4" x14ac:dyDescent="0.25">
      <c r="A99" s="3" t="s">
        <v>464</v>
      </c>
      <c r="B99" s="2" t="s">
        <v>198</v>
      </c>
      <c r="C99" s="2" t="s">
        <v>199</v>
      </c>
      <c r="D99" s="4" t="s">
        <v>200</v>
      </c>
    </row>
    <row r="100" spans="1:4" x14ac:dyDescent="0.25">
      <c r="A100" s="3" t="s">
        <v>465</v>
      </c>
      <c r="B100" s="2" t="s">
        <v>201</v>
      </c>
      <c r="C100" s="2" t="s">
        <v>72</v>
      </c>
      <c r="D100" s="4" t="s">
        <v>202</v>
      </c>
    </row>
    <row r="101" spans="1:4" x14ac:dyDescent="0.25">
      <c r="A101" s="3" t="s">
        <v>466</v>
      </c>
      <c r="B101" s="2" t="s">
        <v>203</v>
      </c>
      <c r="C101" s="2" t="s">
        <v>86</v>
      </c>
      <c r="D101" s="4">
        <v>280</v>
      </c>
    </row>
    <row r="102" spans="1:4" x14ac:dyDescent="0.25">
      <c r="A102" s="3" t="s">
        <v>467</v>
      </c>
      <c r="B102" s="2" t="s">
        <v>204</v>
      </c>
      <c r="C102" s="2" t="s">
        <v>40</v>
      </c>
      <c r="D102" s="4" t="s">
        <v>205</v>
      </c>
    </row>
    <row r="103" spans="1:4" x14ac:dyDescent="0.25">
      <c r="A103" s="3" t="s">
        <v>468</v>
      </c>
      <c r="B103" s="2" t="s">
        <v>206</v>
      </c>
      <c r="C103" s="2" t="s">
        <v>75</v>
      </c>
      <c r="D103" s="4" t="s">
        <v>207</v>
      </c>
    </row>
    <row r="104" spans="1:4" x14ac:dyDescent="0.25">
      <c r="A104" s="3" t="s">
        <v>469</v>
      </c>
      <c r="B104" s="2" t="s">
        <v>208</v>
      </c>
      <c r="C104" s="2" t="s">
        <v>147</v>
      </c>
      <c r="D104" s="4">
        <v>261</v>
      </c>
    </row>
    <row r="105" spans="1:4" x14ac:dyDescent="0.25">
      <c r="A105" s="3" t="s">
        <v>470</v>
      </c>
      <c r="B105" s="2" t="s">
        <v>209</v>
      </c>
      <c r="C105" s="2" t="s">
        <v>40</v>
      </c>
      <c r="D105" s="4" t="s">
        <v>210</v>
      </c>
    </row>
    <row r="106" spans="1:4" x14ac:dyDescent="0.25">
      <c r="A106" s="3" t="s">
        <v>471</v>
      </c>
      <c r="B106" s="2" t="s">
        <v>211</v>
      </c>
      <c r="C106" s="2" t="s">
        <v>40</v>
      </c>
      <c r="D106" s="4" t="s">
        <v>212</v>
      </c>
    </row>
    <row r="107" spans="1:4" x14ac:dyDescent="0.25">
      <c r="A107" s="3" t="s">
        <v>472</v>
      </c>
      <c r="B107" s="2" t="s">
        <v>213</v>
      </c>
      <c r="C107" s="2" t="s">
        <v>147</v>
      </c>
      <c r="D107" s="4" t="s">
        <v>214</v>
      </c>
    </row>
    <row r="108" spans="1:4" x14ac:dyDescent="0.25">
      <c r="A108" s="3" t="s">
        <v>473</v>
      </c>
      <c r="B108" s="2" t="s">
        <v>215</v>
      </c>
      <c r="C108" s="2" t="s">
        <v>38</v>
      </c>
      <c r="D108" s="4" t="s">
        <v>216</v>
      </c>
    </row>
    <row r="109" spans="1:4" x14ac:dyDescent="0.25">
      <c r="A109" s="3" t="s">
        <v>474</v>
      </c>
      <c r="B109" s="2" t="s">
        <v>217</v>
      </c>
      <c r="C109" s="2" t="s">
        <v>32</v>
      </c>
      <c r="D109" s="4" t="s">
        <v>218</v>
      </c>
    </row>
    <row r="110" spans="1:4" x14ac:dyDescent="0.25">
      <c r="A110" s="3" t="s">
        <v>475</v>
      </c>
      <c r="B110" s="2" t="s">
        <v>219</v>
      </c>
      <c r="C110" s="2" t="s">
        <v>72</v>
      </c>
      <c r="D110" s="4" t="s">
        <v>220</v>
      </c>
    </row>
    <row r="111" spans="1:4" x14ac:dyDescent="0.25">
      <c r="A111" s="3" t="s">
        <v>476</v>
      </c>
      <c r="B111" s="2" t="s">
        <v>221</v>
      </c>
      <c r="C111" s="2" t="s">
        <v>222</v>
      </c>
      <c r="D111" s="4" t="s">
        <v>223</v>
      </c>
    </row>
    <row r="112" spans="1:4" x14ac:dyDescent="0.25">
      <c r="A112" s="3" t="s">
        <v>477</v>
      </c>
      <c r="B112" s="2" t="s">
        <v>224</v>
      </c>
      <c r="C112" s="2" t="s">
        <v>40</v>
      </c>
      <c r="D112" s="4" t="s">
        <v>225</v>
      </c>
    </row>
    <row r="113" spans="1:4" x14ac:dyDescent="0.25">
      <c r="A113" s="3" t="s">
        <v>478</v>
      </c>
      <c r="B113" s="2" t="s">
        <v>226</v>
      </c>
      <c r="C113" s="2" t="s">
        <v>227</v>
      </c>
      <c r="D113" s="4" t="s">
        <v>228</v>
      </c>
    </row>
    <row r="114" spans="1:4" x14ac:dyDescent="0.25">
      <c r="A114" s="3" t="s">
        <v>479</v>
      </c>
      <c r="B114" s="2" t="s">
        <v>229</v>
      </c>
      <c r="C114" s="2" t="s">
        <v>4</v>
      </c>
      <c r="D114" s="4" t="s">
        <v>230</v>
      </c>
    </row>
    <row r="115" spans="1:4" x14ac:dyDescent="0.25">
      <c r="A115" s="3" t="s">
        <v>480</v>
      </c>
      <c r="B115" s="2" t="s">
        <v>231</v>
      </c>
      <c r="C115" s="2" t="s">
        <v>65</v>
      </c>
      <c r="D115" s="4" t="s">
        <v>232</v>
      </c>
    </row>
    <row r="116" spans="1:4" x14ac:dyDescent="0.25">
      <c r="A116" s="3" t="s">
        <v>481</v>
      </c>
      <c r="B116" s="2" t="s">
        <v>233</v>
      </c>
      <c r="C116" s="2" t="s">
        <v>199</v>
      </c>
      <c r="D116" s="4" t="s">
        <v>234</v>
      </c>
    </row>
    <row r="117" spans="1:4" x14ac:dyDescent="0.25">
      <c r="A117" s="3" t="s">
        <v>482</v>
      </c>
      <c r="B117" s="2" t="s">
        <v>235</v>
      </c>
      <c r="C117" s="2" t="s">
        <v>236</v>
      </c>
      <c r="D117" s="4" t="s">
        <v>237</v>
      </c>
    </row>
    <row r="118" spans="1:4" x14ac:dyDescent="0.25">
      <c r="A118" s="3" t="s">
        <v>483</v>
      </c>
      <c r="B118" s="2" t="s">
        <v>238</v>
      </c>
      <c r="C118" s="2" t="s">
        <v>65</v>
      </c>
      <c r="D118" s="4" t="s">
        <v>239</v>
      </c>
    </row>
    <row r="119" spans="1:4" x14ac:dyDescent="0.25">
      <c r="A119" s="3" t="s">
        <v>484</v>
      </c>
      <c r="B119" s="2" t="s">
        <v>240</v>
      </c>
      <c r="C119" s="2" t="s">
        <v>227</v>
      </c>
      <c r="D119" s="4">
        <v>235</v>
      </c>
    </row>
    <row r="120" spans="1:4" x14ac:dyDescent="0.25">
      <c r="A120" s="3" t="s">
        <v>485</v>
      </c>
      <c r="B120" s="2" t="s">
        <v>241</v>
      </c>
      <c r="C120" s="2" t="s">
        <v>86</v>
      </c>
      <c r="D120" s="4" t="s">
        <v>242</v>
      </c>
    </row>
    <row r="121" spans="1:4" x14ac:dyDescent="0.25">
      <c r="A121" s="3" t="s">
        <v>486</v>
      </c>
      <c r="B121" s="2" t="s">
        <v>243</v>
      </c>
      <c r="C121" s="2" t="s">
        <v>72</v>
      </c>
      <c r="D121" s="4" t="s">
        <v>244</v>
      </c>
    </row>
    <row r="122" spans="1:4" x14ac:dyDescent="0.25">
      <c r="A122" s="3" t="s">
        <v>487</v>
      </c>
      <c r="B122" s="2" t="s">
        <v>245</v>
      </c>
      <c r="C122" s="2" t="s">
        <v>65</v>
      </c>
      <c r="D122" s="4" t="s">
        <v>246</v>
      </c>
    </row>
    <row r="123" spans="1:4" x14ac:dyDescent="0.25">
      <c r="A123" s="3" t="s">
        <v>488</v>
      </c>
      <c r="B123" s="2" t="s">
        <v>247</v>
      </c>
      <c r="C123" s="2" t="s">
        <v>32</v>
      </c>
      <c r="D123" s="4" t="s">
        <v>246</v>
      </c>
    </row>
    <row r="124" spans="1:4" x14ac:dyDescent="0.25">
      <c r="A124" s="3" t="s">
        <v>489</v>
      </c>
      <c r="B124" s="2" t="s">
        <v>248</v>
      </c>
      <c r="C124" s="2" t="s">
        <v>138</v>
      </c>
      <c r="D124" s="4" t="s">
        <v>249</v>
      </c>
    </row>
    <row r="125" spans="1:4" x14ac:dyDescent="0.25">
      <c r="A125" s="3" t="s">
        <v>490</v>
      </c>
      <c r="B125" s="2" t="s">
        <v>250</v>
      </c>
      <c r="C125" s="2" t="s">
        <v>27</v>
      </c>
      <c r="D125" s="4" t="s">
        <v>251</v>
      </c>
    </row>
    <row r="126" spans="1:4" x14ac:dyDescent="0.25">
      <c r="A126" s="3" t="s">
        <v>491</v>
      </c>
      <c r="B126" s="2" t="s">
        <v>252</v>
      </c>
      <c r="C126" s="2" t="s">
        <v>72</v>
      </c>
      <c r="D126" s="4" t="s">
        <v>253</v>
      </c>
    </row>
    <row r="127" spans="1:4" x14ac:dyDescent="0.25">
      <c r="A127" s="3" t="s">
        <v>492</v>
      </c>
      <c r="B127" s="2" t="s">
        <v>254</v>
      </c>
      <c r="C127" s="2" t="s">
        <v>38</v>
      </c>
      <c r="D127" s="4" t="s">
        <v>255</v>
      </c>
    </row>
    <row r="128" spans="1:4" x14ac:dyDescent="0.25">
      <c r="A128" s="3" t="s">
        <v>493</v>
      </c>
      <c r="B128" s="2" t="s">
        <v>256</v>
      </c>
      <c r="C128" s="2" t="s">
        <v>27</v>
      </c>
      <c r="D128" s="4">
        <v>202</v>
      </c>
    </row>
    <row r="129" spans="1:4" x14ac:dyDescent="0.25">
      <c r="A129" s="3" t="s">
        <v>494</v>
      </c>
      <c r="B129" s="2" t="s">
        <v>257</v>
      </c>
      <c r="C129" s="2" t="s">
        <v>24</v>
      </c>
      <c r="D129" s="4">
        <v>199</v>
      </c>
    </row>
    <row r="130" spans="1:4" x14ac:dyDescent="0.25">
      <c r="A130" s="3" t="s">
        <v>495</v>
      </c>
      <c r="B130" s="2" t="s">
        <v>258</v>
      </c>
      <c r="C130" s="2" t="s">
        <v>227</v>
      </c>
      <c r="D130" s="4" t="s">
        <v>259</v>
      </c>
    </row>
    <row r="131" spans="1:4" x14ac:dyDescent="0.25">
      <c r="A131" s="3" t="s">
        <v>496</v>
      </c>
      <c r="B131" s="2" t="s">
        <v>260</v>
      </c>
      <c r="C131" s="2" t="s">
        <v>72</v>
      </c>
      <c r="D131" s="4" t="s">
        <v>261</v>
      </c>
    </row>
    <row r="132" spans="1:4" x14ac:dyDescent="0.25">
      <c r="A132" s="3" t="s">
        <v>497</v>
      </c>
      <c r="B132" s="2" t="s">
        <v>262</v>
      </c>
      <c r="C132" s="2" t="s">
        <v>72</v>
      </c>
      <c r="D132" s="4">
        <v>198</v>
      </c>
    </row>
    <row r="133" spans="1:4" x14ac:dyDescent="0.25">
      <c r="A133" s="3" t="s">
        <v>498</v>
      </c>
      <c r="B133" s="2" t="s">
        <v>263</v>
      </c>
      <c r="C133" s="2" t="s">
        <v>138</v>
      </c>
      <c r="D133" s="4" t="s">
        <v>264</v>
      </c>
    </row>
    <row r="134" spans="1:4" x14ac:dyDescent="0.25">
      <c r="A134" s="3" t="s">
        <v>499</v>
      </c>
      <c r="B134" s="2" t="s">
        <v>265</v>
      </c>
      <c r="C134" s="2" t="s">
        <v>266</v>
      </c>
      <c r="D134" s="4" t="s">
        <v>267</v>
      </c>
    </row>
    <row r="135" spans="1:4" x14ac:dyDescent="0.25">
      <c r="A135" s="3" t="s">
        <v>500</v>
      </c>
      <c r="B135" s="2" t="s">
        <v>268</v>
      </c>
      <c r="C135" s="2" t="s">
        <v>266</v>
      </c>
      <c r="D135" s="4" t="s">
        <v>269</v>
      </c>
    </row>
    <row r="136" spans="1:4" x14ac:dyDescent="0.25">
      <c r="A136" s="3" t="s">
        <v>501</v>
      </c>
      <c r="B136" s="2" t="s">
        <v>270</v>
      </c>
      <c r="C136" s="2" t="s">
        <v>199</v>
      </c>
      <c r="D136" s="4" t="s">
        <v>271</v>
      </c>
    </row>
    <row r="137" spans="1:4" x14ac:dyDescent="0.25">
      <c r="A137" s="3" t="s">
        <v>502</v>
      </c>
      <c r="B137" s="2" t="s">
        <v>272</v>
      </c>
      <c r="C137" s="2" t="s">
        <v>86</v>
      </c>
      <c r="D137" s="4">
        <v>187</v>
      </c>
    </row>
    <row r="138" spans="1:4" x14ac:dyDescent="0.25">
      <c r="A138" s="3" t="s">
        <v>503</v>
      </c>
      <c r="B138" s="2" t="s">
        <v>273</v>
      </c>
      <c r="C138" s="2" t="s">
        <v>21</v>
      </c>
      <c r="D138" s="4" t="s">
        <v>274</v>
      </c>
    </row>
    <row r="139" spans="1:4" x14ac:dyDescent="0.25">
      <c r="A139" s="3" t="s">
        <v>504</v>
      </c>
      <c r="B139" s="2" t="s">
        <v>275</v>
      </c>
      <c r="C139" s="2" t="s">
        <v>72</v>
      </c>
      <c r="D139" s="4">
        <v>178</v>
      </c>
    </row>
    <row r="140" spans="1:4" x14ac:dyDescent="0.25">
      <c r="A140" s="3" t="s">
        <v>505</v>
      </c>
      <c r="B140" s="2" t="s">
        <v>276</v>
      </c>
      <c r="C140" s="2" t="s">
        <v>65</v>
      </c>
      <c r="D140" s="4" t="s">
        <v>277</v>
      </c>
    </row>
    <row r="141" spans="1:4" x14ac:dyDescent="0.25">
      <c r="A141" s="3" t="s">
        <v>506</v>
      </c>
      <c r="B141" s="2" t="s">
        <v>278</v>
      </c>
      <c r="C141" s="2" t="s">
        <v>65</v>
      </c>
      <c r="D141" s="4" t="s">
        <v>279</v>
      </c>
    </row>
    <row r="142" spans="1:4" x14ac:dyDescent="0.25">
      <c r="A142" s="3" t="s">
        <v>507</v>
      </c>
      <c r="B142" s="2" t="s">
        <v>280</v>
      </c>
      <c r="C142" s="2" t="s">
        <v>65</v>
      </c>
      <c r="D142" s="4">
        <v>166</v>
      </c>
    </row>
    <row r="143" spans="1:4" x14ac:dyDescent="0.25">
      <c r="A143" s="3" t="s">
        <v>508</v>
      </c>
      <c r="B143" s="2" t="s">
        <v>281</v>
      </c>
      <c r="C143" s="2" t="s">
        <v>4</v>
      </c>
      <c r="D143" s="4" t="s">
        <v>282</v>
      </c>
    </row>
    <row r="144" spans="1:4" x14ac:dyDescent="0.25">
      <c r="A144" s="3" t="s">
        <v>509</v>
      </c>
      <c r="B144" s="2" t="s">
        <v>283</v>
      </c>
      <c r="C144" s="2" t="s">
        <v>227</v>
      </c>
      <c r="D144" s="4" t="s">
        <v>284</v>
      </c>
    </row>
    <row r="145" spans="1:4" x14ac:dyDescent="0.25">
      <c r="A145" s="3" t="s">
        <v>510</v>
      </c>
      <c r="B145" s="2" t="s">
        <v>285</v>
      </c>
      <c r="C145" s="2" t="s">
        <v>75</v>
      </c>
      <c r="D145" s="4" t="s">
        <v>286</v>
      </c>
    </row>
    <row r="146" spans="1:4" x14ac:dyDescent="0.25">
      <c r="A146" s="3" t="s">
        <v>511</v>
      </c>
      <c r="B146" s="2" t="s">
        <v>287</v>
      </c>
      <c r="C146" s="2" t="s">
        <v>38</v>
      </c>
      <c r="D146" s="4" t="s">
        <v>288</v>
      </c>
    </row>
    <row r="147" spans="1:4" x14ac:dyDescent="0.25">
      <c r="A147" s="3" t="s">
        <v>512</v>
      </c>
      <c r="B147" s="2" t="s">
        <v>289</v>
      </c>
      <c r="C147" s="2" t="s">
        <v>138</v>
      </c>
      <c r="D147" s="4" t="s">
        <v>288</v>
      </c>
    </row>
    <row r="148" spans="1:4" x14ac:dyDescent="0.25">
      <c r="A148" s="3" t="s">
        <v>513</v>
      </c>
      <c r="B148" s="2" t="s">
        <v>290</v>
      </c>
      <c r="C148" s="2" t="s">
        <v>27</v>
      </c>
      <c r="D148" s="4" t="s">
        <v>291</v>
      </c>
    </row>
    <row r="149" spans="1:4" x14ac:dyDescent="0.25">
      <c r="A149" s="3" t="s">
        <v>514</v>
      </c>
      <c r="B149" s="2" t="s">
        <v>292</v>
      </c>
      <c r="C149" s="2" t="s">
        <v>32</v>
      </c>
      <c r="D149" s="4" t="s">
        <v>293</v>
      </c>
    </row>
    <row r="150" spans="1:4" x14ac:dyDescent="0.25">
      <c r="A150" s="3" t="s">
        <v>515</v>
      </c>
      <c r="B150" s="2" t="s">
        <v>294</v>
      </c>
      <c r="C150" s="2" t="s">
        <v>32</v>
      </c>
      <c r="D150" s="4" t="s">
        <v>295</v>
      </c>
    </row>
    <row r="151" spans="1:4" x14ac:dyDescent="0.25">
      <c r="A151" s="3" t="s">
        <v>516</v>
      </c>
      <c r="B151" s="2" t="s">
        <v>296</v>
      </c>
      <c r="C151" s="2" t="s">
        <v>72</v>
      </c>
      <c r="D151" s="4">
        <v>125</v>
      </c>
    </row>
    <row r="152" spans="1:4" x14ac:dyDescent="0.25">
      <c r="A152" s="3" t="s">
        <v>517</v>
      </c>
      <c r="B152" s="2" t="s">
        <v>297</v>
      </c>
      <c r="C152" s="2" t="s">
        <v>222</v>
      </c>
      <c r="D152" s="4" t="s">
        <v>298</v>
      </c>
    </row>
    <row r="153" spans="1:4" x14ac:dyDescent="0.25">
      <c r="A153" s="3" t="s">
        <v>518</v>
      </c>
      <c r="B153" s="2" t="s">
        <v>299</v>
      </c>
      <c r="C153" s="2" t="s">
        <v>72</v>
      </c>
      <c r="D153" s="4" t="s">
        <v>300</v>
      </c>
    </row>
    <row r="154" spans="1:4" x14ac:dyDescent="0.25">
      <c r="A154" s="3" t="s">
        <v>519</v>
      </c>
      <c r="B154" s="2" t="s">
        <v>301</v>
      </c>
      <c r="C154" s="2" t="s">
        <v>302</v>
      </c>
      <c r="D154" s="4" t="s">
        <v>303</v>
      </c>
    </row>
    <row r="155" spans="1:4" x14ac:dyDescent="0.25">
      <c r="A155" s="3" t="s">
        <v>520</v>
      </c>
      <c r="B155" s="2" t="s">
        <v>304</v>
      </c>
      <c r="C155" s="2" t="s">
        <v>305</v>
      </c>
      <c r="D155" s="4" t="s">
        <v>306</v>
      </c>
    </row>
    <row r="156" spans="1:4" x14ac:dyDescent="0.25">
      <c r="A156" s="3" t="s">
        <v>521</v>
      </c>
      <c r="B156" s="2" t="s">
        <v>307</v>
      </c>
      <c r="C156" s="2" t="s">
        <v>227</v>
      </c>
      <c r="D156" s="4" t="s">
        <v>308</v>
      </c>
    </row>
    <row r="157" spans="1:4" x14ac:dyDescent="0.25">
      <c r="A157" s="3" t="s">
        <v>522</v>
      </c>
      <c r="B157" s="2" t="s">
        <v>309</v>
      </c>
      <c r="C157" s="2" t="s">
        <v>147</v>
      </c>
      <c r="D157" s="4" t="s">
        <v>310</v>
      </c>
    </row>
    <row r="158" spans="1:4" x14ac:dyDescent="0.25">
      <c r="A158" s="3" t="s">
        <v>523</v>
      </c>
      <c r="B158" s="2" t="s">
        <v>311</v>
      </c>
      <c r="C158" s="2" t="s">
        <v>305</v>
      </c>
      <c r="D158" s="4" t="s">
        <v>312</v>
      </c>
    </row>
    <row r="159" spans="1:4" x14ac:dyDescent="0.25">
      <c r="A159" s="3" t="s">
        <v>524</v>
      </c>
      <c r="B159" s="2" t="s">
        <v>313</v>
      </c>
      <c r="C159" s="2" t="s">
        <v>75</v>
      </c>
      <c r="D159" s="4">
        <v>36192</v>
      </c>
    </row>
    <row r="160" spans="1:4" x14ac:dyDescent="0.25">
      <c r="A160" s="3" t="s">
        <v>525</v>
      </c>
      <c r="B160" s="2" t="s">
        <v>314</v>
      </c>
      <c r="C160" s="2" t="s">
        <v>24</v>
      </c>
      <c r="D160" s="4">
        <v>35217</v>
      </c>
    </row>
    <row r="161" spans="1:4" x14ac:dyDescent="0.25">
      <c r="A161" s="3" t="s">
        <v>526</v>
      </c>
      <c r="B161" s="2" t="s">
        <v>315</v>
      </c>
      <c r="C161" s="2" t="s">
        <v>72</v>
      </c>
      <c r="D161" s="4">
        <v>33756</v>
      </c>
    </row>
    <row r="162" spans="1:4" x14ac:dyDescent="0.25">
      <c r="A162" s="3" t="s">
        <v>527</v>
      </c>
      <c r="B162" s="2" t="s">
        <v>316</v>
      </c>
      <c r="C162" s="2" t="s">
        <v>65</v>
      </c>
      <c r="D162" s="4">
        <v>33329</v>
      </c>
    </row>
    <row r="163" spans="1:4" x14ac:dyDescent="0.25">
      <c r="A163" s="3" t="s">
        <v>528</v>
      </c>
      <c r="B163" s="2" t="s">
        <v>317</v>
      </c>
      <c r="C163" s="2" t="s">
        <v>21</v>
      </c>
      <c r="D163" s="4">
        <v>91</v>
      </c>
    </row>
    <row r="164" spans="1:4" x14ac:dyDescent="0.25">
      <c r="A164" s="3" t="s">
        <v>529</v>
      </c>
      <c r="B164" s="2" t="s">
        <v>318</v>
      </c>
      <c r="C164" s="2" t="s">
        <v>138</v>
      </c>
      <c r="D164" s="4">
        <v>32234</v>
      </c>
    </row>
    <row r="165" spans="1:4" x14ac:dyDescent="0.25">
      <c r="A165" s="3" t="s">
        <v>530</v>
      </c>
      <c r="B165" s="2" t="s">
        <v>319</v>
      </c>
      <c r="C165" s="2" t="s">
        <v>227</v>
      </c>
      <c r="D165" s="4">
        <v>88</v>
      </c>
    </row>
    <row r="166" spans="1:4" x14ac:dyDescent="0.25">
      <c r="A166" s="3" t="s">
        <v>531</v>
      </c>
      <c r="B166" s="2" t="s">
        <v>320</v>
      </c>
      <c r="C166" s="2" t="s">
        <v>38</v>
      </c>
      <c r="D166" s="4">
        <v>88</v>
      </c>
    </row>
    <row r="167" spans="1:4" x14ac:dyDescent="0.25">
      <c r="A167" s="3" t="s">
        <v>532</v>
      </c>
      <c r="B167" s="2" t="s">
        <v>321</v>
      </c>
      <c r="C167" s="2" t="s">
        <v>65</v>
      </c>
      <c r="D167" s="4">
        <v>30713</v>
      </c>
    </row>
    <row r="168" spans="1:4" x14ac:dyDescent="0.25">
      <c r="A168" s="3" t="s">
        <v>533</v>
      </c>
      <c r="B168" s="2" t="s">
        <v>322</v>
      </c>
      <c r="C168" s="2" t="s">
        <v>24</v>
      </c>
      <c r="D168" s="4">
        <v>30468</v>
      </c>
    </row>
    <row r="169" spans="1:4" x14ac:dyDescent="0.25">
      <c r="A169" s="3" t="s">
        <v>534</v>
      </c>
      <c r="B169" s="2" t="s">
        <v>323</v>
      </c>
      <c r="C169" s="2" t="s">
        <v>72</v>
      </c>
      <c r="D169" s="4">
        <v>29007</v>
      </c>
    </row>
    <row r="170" spans="1:4" x14ac:dyDescent="0.25">
      <c r="A170" s="3" t="s">
        <v>535</v>
      </c>
      <c r="B170" s="2" t="s">
        <v>324</v>
      </c>
      <c r="C170" s="2" t="s">
        <v>302</v>
      </c>
      <c r="D170" s="4">
        <v>29007</v>
      </c>
    </row>
    <row r="171" spans="1:4" x14ac:dyDescent="0.25">
      <c r="A171" s="3" t="s">
        <v>536</v>
      </c>
      <c r="B171" s="2" t="s">
        <v>325</v>
      </c>
      <c r="C171" s="2" t="s">
        <v>138</v>
      </c>
      <c r="D171" s="4">
        <v>27181</v>
      </c>
    </row>
    <row r="172" spans="1:4" x14ac:dyDescent="0.25">
      <c r="A172" s="3" t="s">
        <v>537</v>
      </c>
      <c r="B172" s="2" t="s">
        <v>326</v>
      </c>
      <c r="C172" s="2" t="s">
        <v>266</v>
      </c>
      <c r="D172" s="4">
        <v>73</v>
      </c>
    </row>
    <row r="173" spans="1:4" x14ac:dyDescent="0.25">
      <c r="A173" s="3" t="s">
        <v>538</v>
      </c>
      <c r="B173" s="2" t="s">
        <v>327</v>
      </c>
      <c r="C173" s="2" t="s">
        <v>21</v>
      </c>
      <c r="D173" s="4">
        <v>25965</v>
      </c>
    </row>
    <row r="174" spans="1:4" x14ac:dyDescent="0.25">
      <c r="A174" s="3" t="s">
        <v>539</v>
      </c>
      <c r="B174" s="2" t="s">
        <v>328</v>
      </c>
      <c r="C174" s="2" t="s">
        <v>24</v>
      </c>
      <c r="D174" s="4">
        <v>25659</v>
      </c>
    </row>
    <row r="175" spans="1:4" x14ac:dyDescent="0.25">
      <c r="A175" s="3" t="s">
        <v>540</v>
      </c>
      <c r="B175" s="2" t="s">
        <v>329</v>
      </c>
      <c r="C175" s="2" t="s">
        <v>305</v>
      </c>
      <c r="D175" s="4">
        <v>25600</v>
      </c>
    </row>
    <row r="176" spans="1:4" x14ac:dyDescent="0.25">
      <c r="A176" s="3" t="s">
        <v>541</v>
      </c>
      <c r="B176" s="2" t="s">
        <v>330</v>
      </c>
      <c r="C176" s="2" t="s">
        <v>147</v>
      </c>
      <c r="D176" s="4">
        <v>25355</v>
      </c>
    </row>
    <row r="177" spans="1:4" x14ac:dyDescent="0.25">
      <c r="A177" s="3" t="s">
        <v>542</v>
      </c>
      <c r="B177" s="2" t="s">
        <v>331</v>
      </c>
      <c r="C177" s="2" t="s">
        <v>222</v>
      </c>
      <c r="D177" s="4">
        <v>24504</v>
      </c>
    </row>
    <row r="178" spans="1:4" x14ac:dyDescent="0.25">
      <c r="A178" s="3" t="s">
        <v>543</v>
      </c>
      <c r="B178" s="2" t="s">
        <v>332</v>
      </c>
      <c r="C178" s="2" t="s">
        <v>86</v>
      </c>
      <c r="D178" s="4">
        <v>23590</v>
      </c>
    </row>
    <row r="179" spans="1:4" x14ac:dyDescent="0.25">
      <c r="A179" s="3" t="s">
        <v>544</v>
      </c>
      <c r="B179" s="2" t="s">
        <v>333</v>
      </c>
      <c r="C179" s="2" t="s">
        <v>24</v>
      </c>
      <c r="D179" s="4">
        <v>58</v>
      </c>
    </row>
    <row r="180" spans="1:4" x14ac:dyDescent="0.25">
      <c r="A180" s="3" t="s">
        <v>545</v>
      </c>
      <c r="B180" s="2" t="s">
        <v>334</v>
      </c>
      <c r="C180" s="2" t="s">
        <v>266</v>
      </c>
      <c r="D180" s="4">
        <v>20486</v>
      </c>
    </row>
    <row r="181" spans="1:4" x14ac:dyDescent="0.25">
      <c r="A181" s="3" t="s">
        <v>546</v>
      </c>
      <c r="B181" s="2" t="s">
        <v>335</v>
      </c>
      <c r="C181" s="2" t="s">
        <v>302</v>
      </c>
      <c r="D181" s="4">
        <v>54</v>
      </c>
    </row>
    <row r="182" spans="1:4" x14ac:dyDescent="0.25">
      <c r="A182" s="3" t="s">
        <v>547</v>
      </c>
      <c r="B182" s="2" t="s">
        <v>336</v>
      </c>
      <c r="C182" s="2" t="s">
        <v>138</v>
      </c>
      <c r="D182" s="4">
        <v>19450</v>
      </c>
    </row>
    <row r="183" spans="1:4" x14ac:dyDescent="0.25">
      <c r="A183" s="3" t="s">
        <v>548</v>
      </c>
      <c r="B183" s="2" t="s">
        <v>337</v>
      </c>
      <c r="C183" s="2" t="s">
        <v>18</v>
      </c>
      <c r="D183" s="4">
        <v>19146</v>
      </c>
    </row>
    <row r="184" spans="1:4" x14ac:dyDescent="0.25">
      <c r="A184" s="3" t="s">
        <v>549</v>
      </c>
      <c r="B184" s="2" t="s">
        <v>338</v>
      </c>
      <c r="C184" s="2" t="s">
        <v>302</v>
      </c>
      <c r="D184" s="4">
        <v>18476</v>
      </c>
    </row>
    <row r="185" spans="1:4" x14ac:dyDescent="0.25">
      <c r="A185" s="3" t="s">
        <v>550</v>
      </c>
      <c r="B185" s="2" t="s">
        <v>339</v>
      </c>
      <c r="C185" s="2" t="s">
        <v>227</v>
      </c>
      <c r="D185" s="4">
        <v>17199</v>
      </c>
    </row>
    <row r="186" spans="1:4" x14ac:dyDescent="0.25">
      <c r="A186" s="3" t="s">
        <v>551</v>
      </c>
      <c r="B186" s="2" t="s">
        <v>340</v>
      </c>
      <c r="C186" s="2" t="s">
        <v>302</v>
      </c>
      <c r="D186" s="4">
        <v>16589</v>
      </c>
    </row>
    <row r="187" spans="1:4" x14ac:dyDescent="0.25">
      <c r="A187" s="3" t="s">
        <v>552</v>
      </c>
      <c r="B187" s="2" t="s">
        <v>341</v>
      </c>
      <c r="C187" s="2" t="s">
        <v>21</v>
      </c>
      <c r="D187" s="4">
        <v>15797</v>
      </c>
    </row>
    <row r="188" spans="1:4" x14ac:dyDescent="0.25">
      <c r="A188" s="3" t="s">
        <v>553</v>
      </c>
      <c r="B188" s="2" t="s">
        <v>342</v>
      </c>
      <c r="C188" s="2" t="s">
        <v>86</v>
      </c>
      <c r="D188" s="4">
        <v>42</v>
      </c>
    </row>
    <row r="189" spans="1:4" x14ac:dyDescent="0.25">
      <c r="A189" s="3" t="s">
        <v>554</v>
      </c>
      <c r="B189" s="2" t="s">
        <v>343</v>
      </c>
      <c r="C189" s="2" t="s">
        <v>40</v>
      </c>
      <c r="D189" s="4">
        <v>42</v>
      </c>
    </row>
    <row r="190" spans="1:4" x14ac:dyDescent="0.25">
      <c r="A190" s="3" t="s">
        <v>555</v>
      </c>
      <c r="B190" s="2" t="s">
        <v>344</v>
      </c>
      <c r="C190" s="2" t="s">
        <v>138</v>
      </c>
      <c r="D190" s="4">
        <v>14763</v>
      </c>
    </row>
    <row r="191" spans="1:4" x14ac:dyDescent="0.25">
      <c r="A191" s="3" t="s">
        <v>556</v>
      </c>
      <c r="B191" s="2" t="s">
        <v>345</v>
      </c>
      <c r="C191" s="2" t="s">
        <v>266</v>
      </c>
      <c r="D191" s="4">
        <v>14458</v>
      </c>
    </row>
    <row r="192" spans="1:4" x14ac:dyDescent="0.25">
      <c r="A192" s="3" t="s">
        <v>557</v>
      </c>
      <c r="B192" s="2" t="s">
        <v>346</v>
      </c>
      <c r="C192" s="2" t="s">
        <v>222</v>
      </c>
      <c r="D192" s="4">
        <v>14277</v>
      </c>
    </row>
    <row r="193" spans="1:4" x14ac:dyDescent="0.25">
      <c r="A193" s="3" t="s">
        <v>558</v>
      </c>
      <c r="B193" s="2" t="s">
        <v>347</v>
      </c>
      <c r="C193" s="2" t="s">
        <v>227</v>
      </c>
      <c r="D193" s="4">
        <v>34</v>
      </c>
    </row>
    <row r="194" spans="1:4" x14ac:dyDescent="0.25">
      <c r="A194" s="3" t="s">
        <v>559</v>
      </c>
      <c r="B194" s="2" t="s">
        <v>348</v>
      </c>
      <c r="C194" s="2" t="s">
        <v>305</v>
      </c>
      <c r="D194" s="4">
        <v>12086</v>
      </c>
    </row>
    <row r="195" spans="1:4" x14ac:dyDescent="0.25">
      <c r="A195" s="3" t="s">
        <v>560</v>
      </c>
      <c r="B195" s="2" t="s">
        <v>349</v>
      </c>
      <c r="C195" s="2" t="s">
        <v>266</v>
      </c>
      <c r="D195" s="4">
        <v>42546</v>
      </c>
    </row>
    <row r="196" spans="1:4" x14ac:dyDescent="0.25">
      <c r="A196" s="3" t="s">
        <v>561</v>
      </c>
      <c r="B196" s="2" t="s">
        <v>350</v>
      </c>
      <c r="C196" s="2" t="s">
        <v>302</v>
      </c>
      <c r="D196" s="4">
        <v>23</v>
      </c>
    </row>
    <row r="197" spans="1:4" x14ac:dyDescent="0.25">
      <c r="A197" s="3" t="s">
        <v>562</v>
      </c>
      <c r="B197" s="2" t="s">
        <v>351</v>
      </c>
      <c r="C197" s="2" t="s">
        <v>32</v>
      </c>
      <c r="D197" s="4">
        <v>20</v>
      </c>
    </row>
    <row r="198" spans="1:4" x14ac:dyDescent="0.25">
      <c r="A198" s="3" t="s">
        <v>563</v>
      </c>
      <c r="B198" s="2" t="s">
        <v>352</v>
      </c>
      <c r="C198" s="2" t="s">
        <v>75</v>
      </c>
      <c r="D198" s="4">
        <v>42538</v>
      </c>
    </row>
    <row r="199" spans="1:4" x14ac:dyDescent="0.25">
      <c r="A199" s="3" t="s">
        <v>564</v>
      </c>
      <c r="B199" s="2" t="s">
        <v>353</v>
      </c>
      <c r="C199" s="2" t="s">
        <v>21</v>
      </c>
      <c r="D199" s="4">
        <v>42536</v>
      </c>
    </row>
    <row r="200" spans="1:4" x14ac:dyDescent="0.25">
      <c r="A200" s="3" t="s">
        <v>565</v>
      </c>
      <c r="B200" s="2" t="s">
        <v>354</v>
      </c>
      <c r="C200" s="2" t="s">
        <v>21</v>
      </c>
      <c r="D200" s="4">
        <v>42474</v>
      </c>
    </row>
    <row r="201" spans="1:4" x14ac:dyDescent="0.25">
      <c r="A201" s="3" t="s">
        <v>566</v>
      </c>
      <c r="B201" s="2" t="s">
        <v>355</v>
      </c>
      <c r="C201" s="2" t="s">
        <v>227</v>
      </c>
      <c r="D201" s="4">
        <v>14</v>
      </c>
    </row>
    <row r="202" spans="1:4" x14ac:dyDescent="0.25">
      <c r="A202" s="3" t="s">
        <v>567</v>
      </c>
      <c r="B202" s="2" t="s">
        <v>356</v>
      </c>
      <c r="C202" s="2" t="s">
        <v>138</v>
      </c>
      <c r="D202" s="4">
        <v>42615</v>
      </c>
    </row>
    <row r="203" spans="1:4" x14ac:dyDescent="0.25">
      <c r="A203" s="3" t="s">
        <v>568</v>
      </c>
      <c r="B203" s="2" t="s">
        <v>357</v>
      </c>
      <c r="C203" s="2" t="s">
        <v>222</v>
      </c>
      <c r="D203" s="4">
        <v>42557</v>
      </c>
    </row>
    <row r="204" spans="1:4" x14ac:dyDescent="0.25">
      <c r="A204" s="3" t="s">
        <v>569</v>
      </c>
      <c r="B204" s="2" t="s">
        <v>358</v>
      </c>
      <c r="C204" s="2" t="s">
        <v>227</v>
      </c>
      <c r="D204" s="4">
        <v>6</v>
      </c>
    </row>
    <row r="205" spans="1:4" x14ac:dyDescent="0.25">
      <c r="A205" s="3" t="s">
        <v>570</v>
      </c>
      <c r="B205" s="2" t="s">
        <v>359</v>
      </c>
      <c r="C205" s="2" t="s">
        <v>24</v>
      </c>
      <c r="D205" s="4">
        <v>42468</v>
      </c>
    </row>
    <row r="206" spans="1:4" x14ac:dyDescent="0.25">
      <c r="A206" s="3" t="s">
        <v>571</v>
      </c>
      <c r="B206" s="2" t="s">
        <v>360</v>
      </c>
      <c r="C206" s="2" t="s">
        <v>302</v>
      </c>
      <c r="D206" s="4">
        <v>42464</v>
      </c>
    </row>
    <row r="207" spans="1:4" x14ac:dyDescent="0.25">
      <c r="A207" s="3" t="s">
        <v>572</v>
      </c>
      <c r="B207" s="2" t="s">
        <v>361</v>
      </c>
      <c r="C207" s="2" t="s">
        <v>24</v>
      </c>
      <c r="D207" s="4">
        <v>42404</v>
      </c>
    </row>
    <row r="208" spans="1:4" x14ac:dyDescent="0.25">
      <c r="A208" s="3" t="s">
        <v>573</v>
      </c>
      <c r="B208" s="2" t="s">
        <v>362</v>
      </c>
      <c r="C208" s="2" t="s">
        <v>86</v>
      </c>
      <c r="D208" s="4">
        <v>42375</v>
      </c>
    </row>
    <row r="209" spans="1:4" x14ac:dyDescent="0.25">
      <c r="A209" s="3" t="s">
        <v>574</v>
      </c>
      <c r="B209" s="2" t="s">
        <v>363</v>
      </c>
      <c r="C209" s="2" t="s">
        <v>21</v>
      </c>
      <c r="D209" s="4">
        <v>42371</v>
      </c>
    </row>
    <row r="210" spans="1:4" x14ac:dyDescent="0.25">
      <c r="A210" s="3" t="s">
        <v>575</v>
      </c>
      <c r="B210" s="2" t="s">
        <v>364</v>
      </c>
      <c r="C210" s="2" t="s">
        <v>266</v>
      </c>
      <c r="D210" s="4" t="s">
        <v>365</v>
      </c>
    </row>
    <row r="211" spans="1:4" x14ac:dyDescent="0.25">
      <c r="A211" s="3" t="s">
        <v>576</v>
      </c>
      <c r="B211" s="2" t="s">
        <v>366</v>
      </c>
      <c r="C211" s="2" t="s">
        <v>86</v>
      </c>
      <c r="D211" s="4" t="s">
        <v>365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A67"/>
  <sheetViews>
    <sheetView topLeftCell="A49" workbookViewId="0">
      <selection activeCell="I62" sqref="I62:V66"/>
    </sheetView>
  </sheetViews>
  <sheetFormatPr defaultColWidth="3" defaultRowHeight="15" x14ac:dyDescent="0.25"/>
  <cols>
    <col min="1" max="1" width="21.28515625" customWidth="1"/>
    <col min="2" max="41" width="2.85546875" customWidth="1"/>
    <col min="42" max="42" width="1.42578125" customWidth="1"/>
    <col min="49" max="49" width="3.85546875" customWidth="1"/>
    <col min="50" max="50" width="1" customWidth="1"/>
    <col min="52" max="52" width="1" customWidth="1"/>
  </cols>
  <sheetData>
    <row r="1" spans="1:53" ht="16.5" thickBot="1" x14ac:dyDescent="0.3">
      <c r="A1" s="17" t="s">
        <v>703</v>
      </c>
      <c r="AQ1" s="18">
        <v>42701</v>
      </c>
      <c r="AR1" s="19"/>
      <c r="AS1" s="19"/>
      <c r="AT1" s="19"/>
      <c r="AU1" s="19"/>
      <c r="AV1" s="19"/>
      <c r="AW1" s="19"/>
      <c r="AY1" s="20"/>
      <c r="AZ1" s="21"/>
    </row>
    <row r="2" spans="1:53" ht="33.75" customHeight="1" thickTop="1" thickBot="1" x14ac:dyDescent="0.3">
      <c r="A2" s="22" t="s">
        <v>658</v>
      </c>
      <c r="B2" s="23" t="str">
        <f>(A3)</f>
        <v>Szendrey Tibor</v>
      </c>
      <c r="C2" s="24"/>
      <c r="D2" s="25"/>
      <c r="E2" s="25"/>
      <c r="F2" s="26" t="str">
        <f>(A4)</f>
        <v>Donáth Tibor</v>
      </c>
      <c r="G2" s="25"/>
      <c r="H2" s="25"/>
      <c r="I2" s="25"/>
      <c r="J2" s="26" t="str">
        <f>(A5)</f>
        <v>Nagy Dani</v>
      </c>
      <c r="K2" s="25"/>
      <c r="L2" s="25"/>
      <c r="M2" s="25"/>
      <c r="N2" s="26" t="str">
        <f>(A6)</f>
        <v>Komáromi Zsolt</v>
      </c>
      <c r="O2" s="25"/>
      <c r="P2" s="25"/>
      <c r="Q2" s="25"/>
      <c r="R2" s="26" t="str">
        <f>(A7)</f>
        <v>Fülöp Elemér</v>
      </c>
      <c r="S2" s="25"/>
      <c r="T2" s="25"/>
      <c r="U2" s="25"/>
      <c r="V2" s="26" t="str">
        <f>(A8)</f>
        <v>Pákai György</v>
      </c>
      <c r="W2" s="25"/>
      <c r="X2" s="25"/>
      <c r="Y2" s="25"/>
      <c r="Z2" s="26" t="str">
        <f>(A9)</f>
        <v>Plemic Stevan</v>
      </c>
      <c r="AA2" s="25"/>
      <c r="AB2" s="25"/>
      <c r="AC2" s="25"/>
      <c r="AD2" s="26" t="str">
        <f>(A10)</f>
        <v>Nagy Attila</v>
      </c>
      <c r="AE2" s="25"/>
      <c r="AF2" s="25"/>
      <c r="AG2" s="25"/>
      <c r="AH2" s="26" t="str">
        <f>(A11)</f>
        <v>Mészáros György</v>
      </c>
      <c r="AI2" s="25"/>
      <c r="AJ2" s="25"/>
      <c r="AK2" s="25"/>
      <c r="AL2" s="26" t="str">
        <f>(A12)</f>
        <v>Major István</v>
      </c>
      <c r="AM2" s="25"/>
      <c r="AN2" s="25"/>
      <c r="AO2" s="25"/>
      <c r="AP2" s="27"/>
      <c r="AQ2" s="28" t="s">
        <v>659</v>
      </c>
      <c r="AR2" s="29" t="s">
        <v>660</v>
      </c>
      <c r="AS2" s="29" t="s">
        <v>661</v>
      </c>
      <c r="AT2" s="29" t="s">
        <v>662</v>
      </c>
      <c r="AU2" s="30" t="s">
        <v>663</v>
      </c>
      <c r="AV2" s="30" t="s">
        <v>664</v>
      </c>
      <c r="AW2" s="31" t="s">
        <v>665</v>
      </c>
      <c r="AX2" s="32"/>
      <c r="AY2" s="33" t="s">
        <v>666</v>
      </c>
      <c r="AZ2" s="34"/>
      <c r="BA2" s="35" t="s">
        <v>667</v>
      </c>
    </row>
    <row r="3" spans="1:53" ht="16.5" thickTop="1" x14ac:dyDescent="0.25">
      <c r="A3" s="36" t="s">
        <v>714</v>
      </c>
      <c r="B3" s="37"/>
      <c r="C3" s="38"/>
      <c r="D3" s="38"/>
      <c r="E3" s="38"/>
      <c r="F3" s="39">
        <v>9</v>
      </c>
      <c r="G3" s="40">
        <f>(N62)</f>
        <v>0</v>
      </c>
      <c r="H3" s="40">
        <f>(P62)</f>
        <v>2</v>
      </c>
      <c r="I3" s="41" t="str">
        <f>IF(G3=".","-",IF(G3&gt;H3,"g",IF(G3=H3,"d","v")))</f>
        <v>v</v>
      </c>
      <c r="J3" s="39">
        <v>8</v>
      </c>
      <c r="K3" s="42">
        <f>(N56)</f>
        <v>2</v>
      </c>
      <c r="L3" s="42">
        <f>(P56)</f>
        <v>0</v>
      </c>
      <c r="M3" s="41" t="str">
        <f>IF(K3=".","-",IF(K3&gt;L3,"g",IF(K3=L3,"d","v")))</f>
        <v>g</v>
      </c>
      <c r="N3" s="39">
        <v>7</v>
      </c>
      <c r="O3" s="42">
        <f>(N50)</f>
        <v>1</v>
      </c>
      <c r="P3" s="42">
        <f>(P50)</f>
        <v>2</v>
      </c>
      <c r="Q3" s="41" t="str">
        <f>IF(O3=".","-",IF(O3&gt;P3,"g",IF(O3=P3,"d","v")))</f>
        <v>v</v>
      </c>
      <c r="R3" s="39">
        <v>6</v>
      </c>
      <c r="S3" s="42">
        <f>(N44)</f>
        <v>2</v>
      </c>
      <c r="T3" s="42">
        <f>(P44)</f>
        <v>1</v>
      </c>
      <c r="U3" s="41" t="str">
        <f>IF(S3=".","-",IF(S3&gt;T3,"g",IF(S3=T3,"d","v")))</f>
        <v>g</v>
      </c>
      <c r="V3" s="39">
        <v>5</v>
      </c>
      <c r="W3" s="42">
        <f>(N38)</f>
        <v>1</v>
      </c>
      <c r="X3" s="42">
        <f>(P38)</f>
        <v>2</v>
      </c>
      <c r="Y3" s="41" t="str">
        <f>IF(W3=".","-",IF(W3&gt;X3,"g",IF(W3=X3,"d","v")))</f>
        <v>v</v>
      </c>
      <c r="Z3" s="39">
        <v>4</v>
      </c>
      <c r="AA3" s="42">
        <f>(N32)</f>
        <v>5</v>
      </c>
      <c r="AB3" s="42">
        <f>(P32)</f>
        <v>0</v>
      </c>
      <c r="AC3" s="41" t="str">
        <f t="shared" ref="AC3:AC8" si="0">IF(AA3=".","-",IF(AA3&gt;AB3,"g",IF(AA3=AB3,"d","v")))</f>
        <v>g</v>
      </c>
      <c r="AD3" s="39">
        <v>3</v>
      </c>
      <c r="AE3" s="42">
        <f>(N26)</f>
        <v>2</v>
      </c>
      <c r="AF3" s="42">
        <f>(P26)</f>
        <v>0</v>
      </c>
      <c r="AG3" s="41" t="str">
        <f t="shared" ref="AG3:AG9" si="1">IF(AE3=".","-",IF(AE3&gt;AF3,"g",IF(AE3=AF3,"d","v")))</f>
        <v>g</v>
      </c>
      <c r="AH3" s="39">
        <v>2</v>
      </c>
      <c r="AI3" s="42">
        <f>(N20)</f>
        <v>1</v>
      </c>
      <c r="AJ3" s="42">
        <f>(P20)</f>
        <v>1</v>
      </c>
      <c r="AK3" s="41" t="str">
        <f t="shared" ref="AK3:AK10" si="2">IF(AI3=".","-",IF(AI3&gt;AJ3,"g",IF(AI3=AJ3,"d","v")))</f>
        <v>d</v>
      </c>
      <c r="AL3" s="39">
        <v>1</v>
      </c>
      <c r="AM3" s="42">
        <f>(N14)</f>
        <v>3</v>
      </c>
      <c r="AN3" s="42">
        <f>(P14)</f>
        <v>0</v>
      </c>
      <c r="AO3" s="41" t="str">
        <f t="shared" ref="AO3:AO11" si="3">IF(AM3=".","-",IF(AM3&gt;AN3,"g",IF(AM3=AN3,"d","v")))</f>
        <v>g</v>
      </c>
      <c r="AP3" s="43"/>
      <c r="AQ3" s="44">
        <f t="shared" ref="AQ3:AQ12" si="4">SUM(AR3:AT3)</f>
        <v>9</v>
      </c>
      <c r="AR3" s="45">
        <f t="shared" ref="AR3:AR12" si="5">COUNTIF(B3:AO3,"g")</f>
        <v>5</v>
      </c>
      <c r="AS3" s="45">
        <f t="shared" ref="AS3:AS12" si="6">COUNTIF(B3:AO3,"d")</f>
        <v>1</v>
      </c>
      <c r="AT3" s="45">
        <f t="shared" ref="AT3:AT12" si="7">COUNTIF(B3:AO3,"v")</f>
        <v>3</v>
      </c>
      <c r="AU3" s="46">
        <f>SUM(IF(O3&lt;&gt;".",O3)+IF(S3&lt;&gt;".",S3)+IF(W3&lt;&gt;".",W3)+IF(AA3&lt;&gt;".",AA3)+IF(AE3&lt;&gt;".",AE3)+IF(AI3&lt;&gt;".",AI3)+IF(AM3&lt;&gt;".",AM3)+IF(G3&lt;&gt;".",G3)+IF(K3&lt;&gt;".",K3))</f>
        <v>17</v>
      </c>
      <c r="AV3" s="46">
        <f>SUM(IF(P3&lt;&gt;".",P3)+IF(T3&lt;&gt;".",T3)+IF(X3&lt;&gt;".",X3)+IF(AB3&lt;&gt;".",AB3)+IF(AF3&lt;&gt;".",AF3)+IF(AJ3&lt;&gt;".",AJ3)+IF(AN3&lt;&gt;".",AN3)+IF(H3&lt;&gt;".",H3)+IF(L3&lt;&gt;".",L3))</f>
        <v>8</v>
      </c>
      <c r="AW3" s="47">
        <f t="shared" ref="AW3:AW12" si="8">SUM(AR3*3+AS3*1)</f>
        <v>16</v>
      </c>
      <c r="AX3" s="48"/>
      <c r="AY3" s="49">
        <f t="shared" ref="AY3:AY12" si="9">RANK(AW3,$AW$3:$AW$12,0)</f>
        <v>3</v>
      </c>
      <c r="AZ3" s="50"/>
      <c r="BA3" s="51">
        <f t="shared" ref="BA3:BA12" si="10">SUM(AU3-AV3)</f>
        <v>9</v>
      </c>
    </row>
    <row r="4" spans="1:53" ht="15.75" x14ac:dyDescent="0.25">
      <c r="A4" s="52" t="s">
        <v>592</v>
      </c>
      <c r="B4" s="53">
        <v>9</v>
      </c>
      <c r="C4" s="40">
        <f>(P62)</f>
        <v>2</v>
      </c>
      <c r="D4" s="40">
        <f>(N62)</f>
        <v>0</v>
      </c>
      <c r="E4" s="54" t="str">
        <f t="shared" ref="E4:E12" si="11">IF(C4=".","-",IF(C4&gt;D4,"g",IF(C4=D4,"d","v")))</f>
        <v>g</v>
      </c>
      <c r="F4" s="55"/>
      <c r="G4" s="56"/>
      <c r="H4" s="56"/>
      <c r="I4" s="56"/>
      <c r="J4" s="53">
        <v>7</v>
      </c>
      <c r="K4" s="40">
        <f>(N51)</f>
        <v>2</v>
      </c>
      <c r="L4" s="40">
        <f>(P51)</f>
        <v>0</v>
      </c>
      <c r="M4" s="57" t="str">
        <f>IF(K4=".","-",IF(K4&gt;L4,"g",IF(K4=L4,"d","v")))</f>
        <v>g</v>
      </c>
      <c r="N4" s="53">
        <v>6</v>
      </c>
      <c r="O4" s="40">
        <f>(N45)</f>
        <v>0</v>
      </c>
      <c r="P4" s="40">
        <f>(P45)</f>
        <v>1</v>
      </c>
      <c r="Q4" s="57" t="str">
        <f>IF(O4=".","-",IF(O4&gt;P4,"g",IF(O4=P4,"d","v")))</f>
        <v>v</v>
      </c>
      <c r="R4" s="53">
        <v>5</v>
      </c>
      <c r="S4" s="40">
        <f>(N39)</f>
        <v>0</v>
      </c>
      <c r="T4" s="40">
        <f>(P39)</f>
        <v>3</v>
      </c>
      <c r="U4" s="57" t="str">
        <f>IF(S4=".","-",IF(S4&gt;T4,"g",IF(S4=T4,"d","v")))</f>
        <v>v</v>
      </c>
      <c r="V4" s="53">
        <v>4</v>
      </c>
      <c r="W4" s="40">
        <f>(P33)</f>
        <v>1</v>
      </c>
      <c r="X4" s="40">
        <f>(N33)</f>
        <v>2</v>
      </c>
      <c r="Y4" s="57" t="str">
        <f>IF(W4=".","-",IF(W4&gt;X4,"g",IF(W4=X4,"d","v")))</f>
        <v>v</v>
      </c>
      <c r="Z4" s="53">
        <v>3</v>
      </c>
      <c r="AA4" s="40">
        <f>(N27)</f>
        <v>2</v>
      </c>
      <c r="AB4" s="40">
        <f>(P27)</f>
        <v>0</v>
      </c>
      <c r="AC4" s="57" t="str">
        <f t="shared" si="0"/>
        <v>g</v>
      </c>
      <c r="AD4" s="53">
        <v>2</v>
      </c>
      <c r="AE4" s="40">
        <f>(N21)</f>
        <v>0</v>
      </c>
      <c r="AF4" s="40">
        <f>(P21)</f>
        <v>2</v>
      </c>
      <c r="AG4" s="57" t="str">
        <f t="shared" si="1"/>
        <v>v</v>
      </c>
      <c r="AH4" s="53">
        <v>1</v>
      </c>
      <c r="AI4" s="40">
        <f>(N15)</f>
        <v>2</v>
      </c>
      <c r="AJ4" s="40">
        <f>(P15)</f>
        <v>2</v>
      </c>
      <c r="AK4" s="57" t="str">
        <f t="shared" si="2"/>
        <v>d</v>
      </c>
      <c r="AL4" s="53">
        <v>8</v>
      </c>
      <c r="AM4" s="40">
        <f>(N57)</f>
        <v>0</v>
      </c>
      <c r="AN4" s="40">
        <f>(P57)</f>
        <v>1</v>
      </c>
      <c r="AO4" s="57" t="str">
        <f t="shared" si="3"/>
        <v>v</v>
      </c>
      <c r="AP4" s="58"/>
      <c r="AQ4" s="44">
        <f t="shared" si="4"/>
        <v>9</v>
      </c>
      <c r="AR4" s="45">
        <f t="shared" si="5"/>
        <v>3</v>
      </c>
      <c r="AS4" s="45">
        <f t="shared" si="6"/>
        <v>1</v>
      </c>
      <c r="AT4" s="45">
        <f t="shared" si="7"/>
        <v>5</v>
      </c>
      <c r="AU4" s="46">
        <f>SUM(IF(O4&lt;&gt;".",O4)+IF(S4&lt;&gt;".",S4)+IF(W4&lt;&gt;".",W4)+IF(AA4&lt;&gt;".",AA4)+IF(AE4&lt;&gt;".",AE4)+IF(AI4&lt;&gt;".",AI4)+IF(AM4&lt;&gt;".",AM4)+IF(C4&lt;&gt;".",C4)+IF(K4&lt;&gt;".",K4))</f>
        <v>9</v>
      </c>
      <c r="AV4" s="46">
        <f>SUM(IF(P4&lt;&gt;".",P4)+IF(T4&lt;&gt;".",T4)+IF(X4&lt;&gt;".",X4)+IF(AB4&lt;&gt;".",AB4)+IF(AF4&lt;&gt;".",AF4)+IF(AJ4&lt;&gt;".",AJ4)+IF(AN4&lt;&gt;".",AN4)+IF(D4&lt;&gt;".",D4)+IF(L4&lt;&gt;".",L4))</f>
        <v>11</v>
      </c>
      <c r="AW4" s="59">
        <f t="shared" si="8"/>
        <v>10</v>
      </c>
      <c r="AX4" s="48"/>
      <c r="AY4" s="49">
        <f t="shared" si="9"/>
        <v>7</v>
      </c>
      <c r="AZ4" s="50"/>
      <c r="BA4" s="51">
        <f t="shared" si="10"/>
        <v>-2</v>
      </c>
    </row>
    <row r="5" spans="1:53" ht="15.75" x14ac:dyDescent="0.25">
      <c r="A5" s="52" t="s">
        <v>715</v>
      </c>
      <c r="B5" s="53">
        <v>8</v>
      </c>
      <c r="C5" s="40">
        <f>(P56)</f>
        <v>0</v>
      </c>
      <c r="D5" s="40">
        <f>(N56)</f>
        <v>2</v>
      </c>
      <c r="E5" s="54" t="str">
        <f t="shared" si="11"/>
        <v>v</v>
      </c>
      <c r="F5" s="53">
        <v>7</v>
      </c>
      <c r="G5" s="40">
        <f>(P51)</f>
        <v>0</v>
      </c>
      <c r="H5" s="40">
        <f>(N51)</f>
        <v>2</v>
      </c>
      <c r="I5" s="54" t="str">
        <f t="shared" ref="I5:I12" si="12">IF(G5=".","-",IF(G5&gt;H5,"g",IF(G5=H5,"d","v")))</f>
        <v>v</v>
      </c>
      <c r="J5" s="55"/>
      <c r="K5" s="56"/>
      <c r="L5" s="56"/>
      <c r="M5" s="56"/>
      <c r="N5" s="53">
        <v>5</v>
      </c>
      <c r="O5" s="40">
        <f>(N40)</f>
        <v>4</v>
      </c>
      <c r="P5" s="40">
        <f>(P40)</f>
        <v>3</v>
      </c>
      <c r="Q5" s="57" t="str">
        <f>IF(O5=".","-",IF(O5&gt;P5,"g",IF(O5=P5,"d","v")))</f>
        <v>g</v>
      </c>
      <c r="R5" s="53">
        <v>4</v>
      </c>
      <c r="S5" s="40">
        <f>(N34)</f>
        <v>0</v>
      </c>
      <c r="T5" s="40">
        <f>(P34)</f>
        <v>6</v>
      </c>
      <c r="U5" s="57" t="str">
        <f>IF(S5=".","-",IF(S5&gt;T5,"g",IF(S5=T5,"d","v")))</f>
        <v>v</v>
      </c>
      <c r="V5" s="53">
        <v>3</v>
      </c>
      <c r="W5" s="40">
        <f>(N28)</f>
        <v>0</v>
      </c>
      <c r="X5" s="40">
        <f>(P28)</f>
        <v>1</v>
      </c>
      <c r="Y5" s="57" t="str">
        <f>IF(W5=".","-",IF(W5&gt;X5,"g",IF(W5=X5,"d","v")))</f>
        <v>v</v>
      </c>
      <c r="Z5" s="53">
        <v>2</v>
      </c>
      <c r="AA5" s="40">
        <f>(N22)</f>
        <v>0</v>
      </c>
      <c r="AB5" s="40">
        <f>(P22)</f>
        <v>0</v>
      </c>
      <c r="AC5" s="57" t="str">
        <f t="shared" si="0"/>
        <v>d</v>
      </c>
      <c r="AD5" s="53">
        <v>1</v>
      </c>
      <c r="AE5" s="40">
        <f>(N16)</f>
        <v>2</v>
      </c>
      <c r="AF5" s="40">
        <f>(P16)</f>
        <v>2</v>
      </c>
      <c r="AG5" s="57" t="str">
        <f t="shared" si="1"/>
        <v>d</v>
      </c>
      <c r="AH5" s="53">
        <v>9</v>
      </c>
      <c r="AI5" s="40">
        <f>(N63)</f>
        <v>1</v>
      </c>
      <c r="AJ5" s="40">
        <f>(P63)</f>
        <v>2</v>
      </c>
      <c r="AK5" s="57" t="str">
        <f t="shared" si="2"/>
        <v>v</v>
      </c>
      <c r="AL5" s="53">
        <v>6</v>
      </c>
      <c r="AM5" s="40">
        <f>(N46)</f>
        <v>0</v>
      </c>
      <c r="AN5" s="40">
        <f>(P46)</f>
        <v>0</v>
      </c>
      <c r="AO5" s="57" t="str">
        <f t="shared" si="3"/>
        <v>d</v>
      </c>
      <c r="AP5" s="58"/>
      <c r="AQ5" s="44">
        <f t="shared" si="4"/>
        <v>9</v>
      </c>
      <c r="AR5" s="45">
        <f t="shared" si="5"/>
        <v>1</v>
      </c>
      <c r="AS5" s="45">
        <f t="shared" si="6"/>
        <v>3</v>
      </c>
      <c r="AT5" s="45">
        <f t="shared" si="7"/>
        <v>5</v>
      </c>
      <c r="AU5" s="46">
        <f>SUM(IF(O5&lt;&gt;".",O5)+IF(S5&lt;&gt;".",S5)+IF(W5&lt;&gt;".",W5)+IF(AA5&lt;&gt;".",AA5)+IF(AE5&lt;&gt;".",AE5)+IF(AI5&lt;&gt;".",AI5)+IF(AM5&lt;&gt;".",AM5)+IF(G5&lt;&gt;".",G5)+IF(C5&lt;&gt;".",C5))</f>
        <v>7</v>
      </c>
      <c r="AV5" s="46">
        <f>SUM(IF(P5&lt;&gt;".",P5)+IF(T5&lt;&gt;".",T5)+IF(X5&lt;&gt;".",X5)+IF(AB5&lt;&gt;".",AB5)+IF(AF5&lt;&gt;".",AF5)+IF(AJ5&lt;&gt;".",AJ5)+IF(AN5&lt;&gt;".",AN5)+IF(H5&lt;&gt;".",H5)+IF(D5&lt;&gt;".",D5))</f>
        <v>18</v>
      </c>
      <c r="AW5" s="59">
        <f t="shared" si="8"/>
        <v>6</v>
      </c>
      <c r="AX5" s="48"/>
      <c r="AY5" s="49">
        <f t="shared" si="9"/>
        <v>9</v>
      </c>
      <c r="AZ5" s="50"/>
      <c r="BA5" s="51">
        <f t="shared" si="10"/>
        <v>-11</v>
      </c>
    </row>
    <row r="6" spans="1:53" ht="15.75" x14ac:dyDescent="0.25">
      <c r="A6" s="52" t="s">
        <v>717</v>
      </c>
      <c r="B6" s="53">
        <v>7</v>
      </c>
      <c r="C6" s="40">
        <f>(P50)</f>
        <v>2</v>
      </c>
      <c r="D6" s="40">
        <f>(N50)</f>
        <v>1</v>
      </c>
      <c r="E6" s="54" t="str">
        <f t="shared" si="11"/>
        <v>g</v>
      </c>
      <c r="F6" s="53">
        <v>6</v>
      </c>
      <c r="G6" s="40">
        <f>(P45)</f>
        <v>1</v>
      </c>
      <c r="H6" s="40">
        <f>(N45)</f>
        <v>0</v>
      </c>
      <c r="I6" s="54" t="str">
        <f t="shared" si="12"/>
        <v>g</v>
      </c>
      <c r="J6" s="53">
        <v>5</v>
      </c>
      <c r="K6" s="40">
        <f>(P40)</f>
        <v>3</v>
      </c>
      <c r="L6" s="40">
        <f>(N40)</f>
        <v>4</v>
      </c>
      <c r="M6" s="54" t="str">
        <f t="shared" ref="M6:M12" si="13">IF(K6=".","-",IF(K6&gt;L6,"g",IF(K6=L6,"d","v")))</f>
        <v>v</v>
      </c>
      <c r="N6" s="55"/>
      <c r="O6" s="56"/>
      <c r="P6" s="56"/>
      <c r="Q6" s="56"/>
      <c r="R6" s="53">
        <v>3</v>
      </c>
      <c r="S6" s="40">
        <f>(N29)</f>
        <v>0</v>
      </c>
      <c r="T6" s="40">
        <f>(P29)</f>
        <v>2</v>
      </c>
      <c r="U6" s="57" t="str">
        <f>IF(S6=".","-",IF(S6&gt;T6,"g",IF(S6=T6,"d","v")))</f>
        <v>v</v>
      </c>
      <c r="V6" s="53">
        <v>2</v>
      </c>
      <c r="W6" s="40">
        <f>(N23)</f>
        <v>0</v>
      </c>
      <c r="X6" s="40">
        <f>(P23)</f>
        <v>2</v>
      </c>
      <c r="Y6" s="57" t="str">
        <f>IF(W6=".","-",IF(W6&gt;X6,"g",IF(W6=X6,"d","v")))</f>
        <v>v</v>
      </c>
      <c r="Z6" s="53">
        <v>1</v>
      </c>
      <c r="AA6" s="40">
        <f>(N17)</f>
        <v>0</v>
      </c>
      <c r="AB6" s="40">
        <f>(P17)</f>
        <v>1</v>
      </c>
      <c r="AC6" s="57" t="str">
        <f t="shared" si="0"/>
        <v>v</v>
      </c>
      <c r="AD6" s="53">
        <v>9</v>
      </c>
      <c r="AE6" s="40">
        <f>(N64)</f>
        <v>3</v>
      </c>
      <c r="AF6" s="40">
        <f>(P64)</f>
        <v>0</v>
      </c>
      <c r="AG6" s="57" t="str">
        <f t="shared" si="1"/>
        <v>g</v>
      </c>
      <c r="AH6" s="53">
        <v>8</v>
      </c>
      <c r="AI6" s="40">
        <f>(N58)</f>
        <v>1</v>
      </c>
      <c r="AJ6" s="40">
        <f>(P58)</f>
        <v>0</v>
      </c>
      <c r="AK6" s="57" t="str">
        <f t="shared" si="2"/>
        <v>g</v>
      </c>
      <c r="AL6" s="53">
        <v>4</v>
      </c>
      <c r="AM6" s="40">
        <f>(N35)</f>
        <v>0</v>
      </c>
      <c r="AN6" s="40">
        <f>(P35)</f>
        <v>1</v>
      </c>
      <c r="AO6" s="57" t="str">
        <f t="shared" si="3"/>
        <v>v</v>
      </c>
      <c r="AP6" s="58"/>
      <c r="AQ6" s="44">
        <f t="shared" si="4"/>
        <v>9</v>
      </c>
      <c r="AR6" s="45">
        <f t="shared" si="5"/>
        <v>4</v>
      </c>
      <c r="AS6" s="45">
        <f t="shared" si="6"/>
        <v>0</v>
      </c>
      <c r="AT6" s="45">
        <f t="shared" si="7"/>
        <v>5</v>
      </c>
      <c r="AU6" s="46">
        <f>SUM(IF(C6&lt;&gt;".",C6)+IF(S6&lt;&gt;".",S6)+IF(W6&lt;&gt;".",W6)+IF(AA6&lt;&gt;".",AA6)+IF(AE6&lt;&gt;".",AE6)+IF(AI6&lt;&gt;".",AI6)+IF(AM6&lt;&gt;".",AM6)+IF(G6&lt;&gt;".",G6)+IF(K6&lt;&gt;".",K6))</f>
        <v>10</v>
      </c>
      <c r="AV6" s="46">
        <f>SUM(IF(D6&lt;&gt;".",D6)+IF(T6&lt;&gt;".",T6)+IF(X6&lt;&gt;".",X6)+IF(AB6&lt;&gt;".",AB6)+IF(AF6&lt;&gt;".",AF6)+IF(AJ6&lt;&gt;".",AJ6)+IF(AN6&lt;&gt;".",AN6)+IF(H6&lt;&gt;".",H6)+IF(L6&lt;&gt;".",L6))</f>
        <v>11</v>
      </c>
      <c r="AW6" s="59">
        <f t="shared" si="8"/>
        <v>12</v>
      </c>
      <c r="AX6" s="48"/>
      <c r="AY6" s="49">
        <f t="shared" si="9"/>
        <v>5</v>
      </c>
      <c r="AZ6" s="50"/>
      <c r="BA6" s="51">
        <f t="shared" si="10"/>
        <v>-1</v>
      </c>
    </row>
    <row r="7" spans="1:53" ht="15.75" x14ac:dyDescent="0.25">
      <c r="A7" s="52" t="s">
        <v>718</v>
      </c>
      <c r="B7" s="53">
        <v>6</v>
      </c>
      <c r="C7" s="40">
        <f>(P44)</f>
        <v>1</v>
      </c>
      <c r="D7" s="40">
        <f>(N44)</f>
        <v>2</v>
      </c>
      <c r="E7" s="54" t="str">
        <f t="shared" si="11"/>
        <v>v</v>
      </c>
      <c r="F7" s="53">
        <v>5</v>
      </c>
      <c r="G7" s="40">
        <f>(P39)</f>
        <v>3</v>
      </c>
      <c r="H7" s="40">
        <f>(N39)</f>
        <v>0</v>
      </c>
      <c r="I7" s="54" t="str">
        <f t="shared" si="12"/>
        <v>g</v>
      </c>
      <c r="J7" s="53">
        <v>4</v>
      </c>
      <c r="K7" s="40">
        <f>(P34)</f>
        <v>6</v>
      </c>
      <c r="L7" s="40">
        <f>(N34)</f>
        <v>0</v>
      </c>
      <c r="M7" s="54" t="str">
        <f t="shared" si="13"/>
        <v>g</v>
      </c>
      <c r="N7" s="53">
        <v>3</v>
      </c>
      <c r="O7" s="40">
        <f>(P29)</f>
        <v>2</v>
      </c>
      <c r="P7" s="40">
        <f>(N29)</f>
        <v>0</v>
      </c>
      <c r="Q7" s="54" t="str">
        <f t="shared" ref="Q7:Q12" si="14">IF(O7=".","-",IF(O7&gt;P7,"g",IF(O7=P7,"d","v")))</f>
        <v>g</v>
      </c>
      <c r="R7" s="55"/>
      <c r="S7" s="56"/>
      <c r="T7" s="56"/>
      <c r="U7" s="56"/>
      <c r="V7" s="53">
        <v>1</v>
      </c>
      <c r="W7" s="40">
        <f>(N18)</f>
        <v>0</v>
      </c>
      <c r="X7" s="40">
        <f>(P18)</f>
        <v>0</v>
      </c>
      <c r="Y7" s="57" t="str">
        <f>IF(W7=".","-",IF(W7&gt;X7,"g",IF(W7=X7,"d","v")))</f>
        <v>d</v>
      </c>
      <c r="Z7" s="53">
        <v>9</v>
      </c>
      <c r="AA7" s="40">
        <f>(N65)</f>
        <v>3</v>
      </c>
      <c r="AB7" s="40">
        <f>(P65)</f>
        <v>0</v>
      </c>
      <c r="AC7" s="57" t="str">
        <f t="shared" si="0"/>
        <v>g</v>
      </c>
      <c r="AD7" s="53">
        <v>8</v>
      </c>
      <c r="AE7" s="40">
        <f>(N59)</f>
        <v>4</v>
      </c>
      <c r="AF7" s="40">
        <f>(P59)</f>
        <v>0</v>
      </c>
      <c r="AG7" s="57" t="str">
        <f t="shared" si="1"/>
        <v>g</v>
      </c>
      <c r="AH7" s="53">
        <v>7</v>
      </c>
      <c r="AI7" s="40">
        <f>(N52)</f>
        <v>4</v>
      </c>
      <c r="AJ7" s="40">
        <f>(P52)</f>
        <v>1</v>
      </c>
      <c r="AK7" s="57" t="str">
        <f t="shared" si="2"/>
        <v>g</v>
      </c>
      <c r="AL7" s="53">
        <v>2</v>
      </c>
      <c r="AM7" s="40">
        <f>(N24)</f>
        <v>3</v>
      </c>
      <c r="AN7" s="40">
        <f>(P24)</f>
        <v>0</v>
      </c>
      <c r="AO7" s="57" t="str">
        <f t="shared" si="3"/>
        <v>g</v>
      </c>
      <c r="AP7" s="58"/>
      <c r="AQ7" s="44">
        <f t="shared" si="4"/>
        <v>9</v>
      </c>
      <c r="AR7" s="45">
        <f t="shared" si="5"/>
        <v>7</v>
      </c>
      <c r="AS7" s="45">
        <f t="shared" si="6"/>
        <v>1</v>
      </c>
      <c r="AT7" s="45">
        <f t="shared" si="7"/>
        <v>1</v>
      </c>
      <c r="AU7" s="46">
        <f>SUM(IF(O7&lt;&gt;".",O7)+IF(C7&lt;&gt;".",C7)+IF(W7&lt;&gt;".",W7)+IF(AA7&lt;&gt;".",AA7)+IF(AE7&lt;&gt;".",AE7)+IF(AI7&lt;&gt;".",AI7)+IF(AM7&lt;&gt;".",AM7)+IF(G7&lt;&gt;".",G7)+IF(K7&lt;&gt;".",K7))</f>
        <v>26</v>
      </c>
      <c r="AV7" s="46">
        <f>SUM(IF(P7&lt;&gt;".",P7)+IF(D7&lt;&gt;".",D7)+IF(X7&lt;&gt;".",X7)+IF(AB7&lt;&gt;".",AB7)+IF(AF7&lt;&gt;".",AF7)+IF(AJ7&lt;&gt;".",AJ7)+IF(AN7&lt;&gt;".",AN7)+IF(H7&lt;&gt;".",H7)+IF(L7&lt;&gt;".",L7))</f>
        <v>3</v>
      </c>
      <c r="AW7" s="59">
        <f t="shared" si="8"/>
        <v>22</v>
      </c>
      <c r="AX7" s="48"/>
      <c r="AY7" s="49">
        <f t="shared" si="9"/>
        <v>1</v>
      </c>
      <c r="AZ7" s="50"/>
      <c r="BA7" s="51">
        <f t="shared" si="10"/>
        <v>23</v>
      </c>
    </row>
    <row r="8" spans="1:53" ht="15.75" x14ac:dyDescent="0.25">
      <c r="A8" s="52" t="s">
        <v>719</v>
      </c>
      <c r="B8" s="53">
        <v>5</v>
      </c>
      <c r="C8" s="40">
        <f>(P38)</f>
        <v>2</v>
      </c>
      <c r="D8" s="40">
        <f>(N38)</f>
        <v>1</v>
      </c>
      <c r="E8" s="54" t="str">
        <f t="shared" si="11"/>
        <v>g</v>
      </c>
      <c r="F8" s="53">
        <v>4</v>
      </c>
      <c r="G8" s="40">
        <f>(N33)</f>
        <v>2</v>
      </c>
      <c r="H8" s="40">
        <f>(P33)</f>
        <v>1</v>
      </c>
      <c r="I8" s="54" t="str">
        <f t="shared" si="12"/>
        <v>g</v>
      </c>
      <c r="J8" s="53">
        <v>3</v>
      </c>
      <c r="K8" s="40">
        <f>(P28)</f>
        <v>1</v>
      </c>
      <c r="L8" s="40">
        <f>(N28)</f>
        <v>0</v>
      </c>
      <c r="M8" s="54" t="str">
        <f t="shared" si="13"/>
        <v>g</v>
      </c>
      <c r="N8" s="53">
        <v>2</v>
      </c>
      <c r="O8" s="40">
        <f>(P23)</f>
        <v>2</v>
      </c>
      <c r="P8" s="40">
        <f>(N23)</f>
        <v>0</v>
      </c>
      <c r="Q8" s="54" t="str">
        <f t="shared" si="14"/>
        <v>g</v>
      </c>
      <c r="R8" s="53">
        <v>1</v>
      </c>
      <c r="S8" s="40">
        <f>(P18)</f>
        <v>0</v>
      </c>
      <c r="T8" s="40">
        <f>(N18)</f>
        <v>0</v>
      </c>
      <c r="U8" s="54" t="str">
        <f>IF(S8=".","-",IF(S8&gt;T8,"g",IF(S8=T8,"d","v")))</f>
        <v>d</v>
      </c>
      <c r="V8" s="55"/>
      <c r="W8" s="56"/>
      <c r="X8" s="56"/>
      <c r="Y8" s="56"/>
      <c r="Z8" s="53">
        <v>8</v>
      </c>
      <c r="AA8" s="40">
        <f>(N60)</f>
        <v>0</v>
      </c>
      <c r="AB8" s="40">
        <f>(P60)</f>
        <v>1</v>
      </c>
      <c r="AC8" s="57" t="str">
        <f t="shared" si="0"/>
        <v>v</v>
      </c>
      <c r="AD8" s="53">
        <v>7</v>
      </c>
      <c r="AE8" s="40">
        <f>(N53)</f>
        <v>2</v>
      </c>
      <c r="AF8" s="40">
        <f>(P53)</f>
        <v>1</v>
      </c>
      <c r="AG8" s="57" t="str">
        <f t="shared" si="1"/>
        <v>g</v>
      </c>
      <c r="AH8" s="53">
        <v>6</v>
      </c>
      <c r="AI8" s="40">
        <f>(N47)</f>
        <v>1</v>
      </c>
      <c r="AJ8" s="40">
        <f>(P47)</f>
        <v>0</v>
      </c>
      <c r="AK8" s="57" t="str">
        <f t="shared" si="2"/>
        <v>g</v>
      </c>
      <c r="AL8" s="53">
        <v>9</v>
      </c>
      <c r="AM8" s="40">
        <f>(N66)</f>
        <v>1</v>
      </c>
      <c r="AN8" s="40">
        <f>(P66)</f>
        <v>0</v>
      </c>
      <c r="AO8" s="57" t="str">
        <f t="shared" si="3"/>
        <v>g</v>
      </c>
      <c r="AP8" s="58"/>
      <c r="AQ8" s="44">
        <f t="shared" si="4"/>
        <v>9</v>
      </c>
      <c r="AR8" s="45">
        <f t="shared" si="5"/>
        <v>7</v>
      </c>
      <c r="AS8" s="45">
        <f t="shared" si="6"/>
        <v>1</v>
      </c>
      <c r="AT8" s="45">
        <f t="shared" si="7"/>
        <v>1</v>
      </c>
      <c r="AU8" s="46">
        <f>SUM(IF(O8&lt;&gt;".",O8)+IF(S8&lt;&gt;".",S8)+IF(C8&lt;&gt;".",C8)+IF(AA8&lt;&gt;".",AA8)+IF(AE8&lt;&gt;".",AE8)+IF(AI8&lt;&gt;".",AI8)+IF(AM8&lt;&gt;".",AM8)+IF(G8&lt;&gt;".",G8)+IF(K8&lt;&gt;".",K8))</f>
        <v>11</v>
      </c>
      <c r="AV8" s="46">
        <f>SUM(IF(P8&lt;&gt;".",P8)+IF(T8&lt;&gt;".",T8)+IF(D8&lt;&gt;".",D8)+IF(AB8&lt;&gt;".",AB8)+IF(AF8&lt;&gt;".",AF8)+IF(AJ8&lt;&gt;".",AJ8)+IF(AN8&lt;&gt;".",AN8)+IF(H8&lt;&gt;".",H8)+IF(L8&lt;&gt;".",L8))</f>
        <v>4</v>
      </c>
      <c r="AW8" s="59">
        <f t="shared" si="8"/>
        <v>22</v>
      </c>
      <c r="AX8" s="48"/>
      <c r="AY8" s="49">
        <f t="shared" si="9"/>
        <v>1</v>
      </c>
      <c r="AZ8" s="50"/>
      <c r="BA8" s="51">
        <f t="shared" si="10"/>
        <v>7</v>
      </c>
    </row>
    <row r="9" spans="1:53" ht="15.75" x14ac:dyDescent="0.25">
      <c r="A9" s="52" t="s">
        <v>597</v>
      </c>
      <c r="B9" s="53">
        <v>4</v>
      </c>
      <c r="C9" s="40">
        <f>(P32)</f>
        <v>0</v>
      </c>
      <c r="D9" s="40">
        <f>(N32)</f>
        <v>5</v>
      </c>
      <c r="E9" s="54" t="str">
        <f t="shared" si="11"/>
        <v>v</v>
      </c>
      <c r="F9" s="53">
        <v>3</v>
      </c>
      <c r="G9" s="40">
        <f>(P27)</f>
        <v>0</v>
      </c>
      <c r="H9" s="40">
        <f>(N27)</f>
        <v>2</v>
      </c>
      <c r="I9" s="54" t="str">
        <f t="shared" si="12"/>
        <v>v</v>
      </c>
      <c r="J9" s="53">
        <v>2</v>
      </c>
      <c r="K9" s="40">
        <f>(P22)</f>
        <v>0</v>
      </c>
      <c r="L9" s="40">
        <f>(N22)</f>
        <v>0</v>
      </c>
      <c r="M9" s="54" t="str">
        <f t="shared" si="13"/>
        <v>d</v>
      </c>
      <c r="N9" s="53">
        <v>1</v>
      </c>
      <c r="O9" s="40">
        <f>(P17)</f>
        <v>1</v>
      </c>
      <c r="P9" s="40">
        <f>(N17)</f>
        <v>0</v>
      </c>
      <c r="Q9" s="54" t="str">
        <f t="shared" si="14"/>
        <v>g</v>
      </c>
      <c r="R9" s="53">
        <v>9</v>
      </c>
      <c r="S9" s="40">
        <f>(P65)</f>
        <v>0</v>
      </c>
      <c r="T9" s="40">
        <f>(N65)</f>
        <v>3</v>
      </c>
      <c r="U9" s="54" t="str">
        <f>IF(S9=".","-",IF(S9&gt;T9,"g",IF(S9=T9,"d","v")))</f>
        <v>v</v>
      </c>
      <c r="V9" s="53">
        <v>8</v>
      </c>
      <c r="W9" s="40">
        <f>(P60)</f>
        <v>1</v>
      </c>
      <c r="X9" s="40">
        <f>(N60)</f>
        <v>0</v>
      </c>
      <c r="Y9" s="54" t="str">
        <f>IF(W9=".","-",IF(W9&gt;X9,"g",IF(W9=X9,"d","v")))</f>
        <v>g</v>
      </c>
      <c r="Z9" s="55"/>
      <c r="AA9" s="56"/>
      <c r="AB9" s="56"/>
      <c r="AC9" s="56"/>
      <c r="AD9" s="53">
        <v>6</v>
      </c>
      <c r="AE9" s="40">
        <f>(N48)</f>
        <v>1</v>
      </c>
      <c r="AF9" s="40">
        <f>(P48)</f>
        <v>0</v>
      </c>
      <c r="AG9" s="57" t="str">
        <f t="shared" si="1"/>
        <v>g</v>
      </c>
      <c r="AH9" s="53">
        <v>5</v>
      </c>
      <c r="AI9" s="40">
        <f>(N41)</f>
        <v>1</v>
      </c>
      <c r="AJ9" s="40">
        <f>(P41)</f>
        <v>1</v>
      </c>
      <c r="AK9" s="57" t="str">
        <f t="shared" si="2"/>
        <v>d</v>
      </c>
      <c r="AL9" s="53">
        <v>7</v>
      </c>
      <c r="AM9" s="40">
        <f>(N54)</f>
        <v>0</v>
      </c>
      <c r="AN9" s="40">
        <f>(P54)</f>
        <v>1</v>
      </c>
      <c r="AO9" s="57" t="str">
        <f t="shared" si="3"/>
        <v>v</v>
      </c>
      <c r="AP9" s="58"/>
      <c r="AQ9" s="44">
        <f t="shared" si="4"/>
        <v>9</v>
      </c>
      <c r="AR9" s="45">
        <f t="shared" si="5"/>
        <v>3</v>
      </c>
      <c r="AS9" s="45">
        <f t="shared" si="6"/>
        <v>2</v>
      </c>
      <c r="AT9" s="45">
        <f t="shared" si="7"/>
        <v>4</v>
      </c>
      <c r="AU9" s="46">
        <f>SUM(IF(O9&lt;&gt;".",O9)+IF(S9&lt;&gt;".",S9)+IF(W9&lt;&gt;".",W9)+IF(C9&lt;&gt;".",C9)+IF(AE9&lt;&gt;".",AE9)+IF(AI9&lt;&gt;".",AI9)+IF(AM9&lt;&gt;".",AM9)+IF(G9&lt;&gt;".",G9)+IF(K9&lt;&gt;".",K9))</f>
        <v>4</v>
      </c>
      <c r="AV9" s="46">
        <f>SUM(IF(P9&lt;&gt;".",P9)+IF(T9&lt;&gt;".",T9)+IF(X9&lt;&gt;".",X9)+IF(D9&lt;&gt;".",D9)+IF(AF9&lt;&gt;".",AF9)+IF(AJ9&lt;&gt;".",AJ9)+IF(AN9&lt;&gt;".",AN9)+IF(H9&lt;&gt;".",H9)+IF(L9&lt;&gt;".",L9))</f>
        <v>12</v>
      </c>
      <c r="AW9" s="59">
        <f t="shared" si="8"/>
        <v>11</v>
      </c>
      <c r="AX9" s="48"/>
      <c r="AY9" s="49">
        <f t="shared" si="9"/>
        <v>6</v>
      </c>
      <c r="AZ9" s="50"/>
      <c r="BA9" s="51">
        <f t="shared" si="10"/>
        <v>-8</v>
      </c>
    </row>
    <row r="10" spans="1:53" s="64" customFormat="1" ht="15.75" x14ac:dyDescent="0.25">
      <c r="A10" s="60" t="s">
        <v>716</v>
      </c>
      <c r="B10" s="53">
        <v>3</v>
      </c>
      <c r="C10" s="40">
        <f>(P26)</f>
        <v>0</v>
      </c>
      <c r="D10" s="40">
        <f>(N26)</f>
        <v>2</v>
      </c>
      <c r="E10" s="57" t="str">
        <f t="shared" si="11"/>
        <v>v</v>
      </c>
      <c r="F10" s="53">
        <v>2</v>
      </c>
      <c r="G10" s="40">
        <f>(P21)</f>
        <v>2</v>
      </c>
      <c r="H10" s="40">
        <f>(N21)</f>
        <v>0</v>
      </c>
      <c r="I10" s="57" t="str">
        <f t="shared" si="12"/>
        <v>g</v>
      </c>
      <c r="J10" s="53">
        <v>1</v>
      </c>
      <c r="K10" s="40">
        <f>(P16)</f>
        <v>2</v>
      </c>
      <c r="L10" s="40">
        <f>(N16)</f>
        <v>2</v>
      </c>
      <c r="M10" s="57" t="str">
        <f t="shared" si="13"/>
        <v>d</v>
      </c>
      <c r="N10" s="53">
        <v>9</v>
      </c>
      <c r="O10" s="40">
        <f>(P64)</f>
        <v>0</v>
      </c>
      <c r="P10" s="40">
        <f>(N64)</f>
        <v>3</v>
      </c>
      <c r="Q10" s="57" t="str">
        <f t="shared" si="14"/>
        <v>v</v>
      </c>
      <c r="R10" s="53">
        <v>8</v>
      </c>
      <c r="S10" s="40">
        <f>(P59)</f>
        <v>0</v>
      </c>
      <c r="T10" s="40">
        <f>(N59)</f>
        <v>4</v>
      </c>
      <c r="U10" s="57" t="str">
        <f>IF(S10=".","-",IF(S10&gt;T10,"g",IF(S10=T10,"d","v")))</f>
        <v>v</v>
      </c>
      <c r="V10" s="53">
        <v>7</v>
      </c>
      <c r="W10" s="40">
        <f>(P53)</f>
        <v>1</v>
      </c>
      <c r="X10" s="40">
        <f>(N53)</f>
        <v>2</v>
      </c>
      <c r="Y10" s="57" t="str">
        <f>IF(W10=".","-",IF(W10&gt;X10,"g",IF(W10=X10,"d","v")))</f>
        <v>v</v>
      </c>
      <c r="Z10" s="53">
        <v>6</v>
      </c>
      <c r="AA10" s="40">
        <f>(P48)</f>
        <v>0</v>
      </c>
      <c r="AB10" s="40">
        <f>(N48)</f>
        <v>1</v>
      </c>
      <c r="AC10" s="57" t="str">
        <f>IF(AA10=".","-",IF(AA10&gt;AB10,"g",IF(AA10=AB10,"d","v")))</f>
        <v>v</v>
      </c>
      <c r="AD10" s="55"/>
      <c r="AE10" s="56"/>
      <c r="AF10" s="56"/>
      <c r="AG10" s="56"/>
      <c r="AH10" s="53">
        <v>4</v>
      </c>
      <c r="AI10" s="40">
        <f>(N36)</f>
        <v>1</v>
      </c>
      <c r="AJ10" s="40">
        <f>(P36)</f>
        <v>4</v>
      </c>
      <c r="AK10" s="57" t="str">
        <f t="shared" si="2"/>
        <v>v</v>
      </c>
      <c r="AL10" s="53">
        <v>5</v>
      </c>
      <c r="AM10" s="40">
        <f>(N42)</f>
        <v>0</v>
      </c>
      <c r="AN10" s="40">
        <f>(P42)</f>
        <v>1</v>
      </c>
      <c r="AO10" s="61" t="str">
        <f t="shared" si="3"/>
        <v>v</v>
      </c>
      <c r="AP10" s="62"/>
      <c r="AQ10" s="44">
        <f t="shared" si="4"/>
        <v>9</v>
      </c>
      <c r="AR10" s="45">
        <f t="shared" si="5"/>
        <v>1</v>
      </c>
      <c r="AS10" s="45">
        <f t="shared" si="6"/>
        <v>1</v>
      </c>
      <c r="AT10" s="45">
        <f t="shared" si="7"/>
        <v>7</v>
      </c>
      <c r="AU10" s="46">
        <f>SUM(IF(O10&lt;&gt;".",O10)+IF(S10&lt;&gt;".",S10)+IF(W10&lt;&gt;".",W10)+IF(AA10&lt;&gt;".",AA10)+IF(C10&lt;&gt;".",C10)+IF(AI10&lt;&gt;".",AI10)+IF(AM10&lt;&gt;".",AM10)+IF(G10&lt;&gt;".",G10)+IF(K10&lt;&gt;".",K10))</f>
        <v>6</v>
      </c>
      <c r="AV10" s="46">
        <f>SUM(IF(P10&lt;&gt;".",P10)+IF(T10&lt;&gt;".",T10)+IF(X10&lt;&gt;".",X10)+IF(AB10&lt;&gt;".",AB10)+IF(D10&lt;&gt;".",D10)+IF(AJ10&lt;&gt;".",AJ10)+IF(AN10&lt;&gt;".",AN10)+IF(H10&lt;&gt;".",H10)+IF(L10&lt;&gt;".",L10))</f>
        <v>19</v>
      </c>
      <c r="AW10" s="63">
        <f t="shared" si="8"/>
        <v>4</v>
      </c>
      <c r="AX10" s="48"/>
      <c r="AY10" s="49">
        <f t="shared" si="9"/>
        <v>10</v>
      </c>
      <c r="AZ10" s="50"/>
      <c r="BA10" s="51">
        <f t="shared" si="10"/>
        <v>-13</v>
      </c>
    </row>
    <row r="11" spans="1:53" ht="15.75" x14ac:dyDescent="0.25">
      <c r="A11" s="36" t="s">
        <v>596</v>
      </c>
      <c r="B11" s="65">
        <v>2</v>
      </c>
      <c r="C11" s="66">
        <f>(P20)</f>
        <v>1</v>
      </c>
      <c r="D11" s="66">
        <f>(N20)</f>
        <v>1</v>
      </c>
      <c r="E11" s="54" t="str">
        <f t="shared" si="11"/>
        <v>d</v>
      </c>
      <c r="F11" s="65">
        <v>1</v>
      </c>
      <c r="G11" s="66">
        <f>(P15)</f>
        <v>2</v>
      </c>
      <c r="H11" s="66">
        <f>(N15)</f>
        <v>2</v>
      </c>
      <c r="I11" s="54" t="str">
        <f t="shared" si="12"/>
        <v>d</v>
      </c>
      <c r="J11" s="65">
        <v>9</v>
      </c>
      <c r="K11" s="66">
        <f>(P63)</f>
        <v>2</v>
      </c>
      <c r="L11" s="66">
        <f>(N63)</f>
        <v>1</v>
      </c>
      <c r="M11" s="54" t="str">
        <f t="shared" si="13"/>
        <v>g</v>
      </c>
      <c r="N11" s="65">
        <v>8</v>
      </c>
      <c r="O11" s="66">
        <f>(P58)</f>
        <v>0</v>
      </c>
      <c r="P11" s="66">
        <f>(N58)</f>
        <v>1</v>
      </c>
      <c r="Q11" s="54" t="str">
        <f t="shared" si="14"/>
        <v>v</v>
      </c>
      <c r="R11" s="65">
        <v>7</v>
      </c>
      <c r="S11" s="66">
        <f>(P52)</f>
        <v>1</v>
      </c>
      <c r="T11" s="66">
        <f>(N52)</f>
        <v>4</v>
      </c>
      <c r="U11" s="54" t="str">
        <f>IF(S11=".","-",IF(S11&gt;T11,"g",IF(S11=T11,"d","v")))</f>
        <v>v</v>
      </c>
      <c r="V11" s="65">
        <v>6</v>
      </c>
      <c r="W11" s="66">
        <f>(P47)</f>
        <v>0</v>
      </c>
      <c r="X11" s="66">
        <f>(N47)</f>
        <v>1</v>
      </c>
      <c r="Y11" s="54" t="str">
        <f>IF(W11=".","-",IF(W11&gt;X11,"g",IF(W11=X11,"d","v")))</f>
        <v>v</v>
      </c>
      <c r="Z11" s="65">
        <v>5</v>
      </c>
      <c r="AA11" s="66">
        <f>(P41)</f>
        <v>1</v>
      </c>
      <c r="AB11" s="66">
        <f>(N41)</f>
        <v>1</v>
      </c>
      <c r="AC11" s="54" t="str">
        <f>IF(AA11=".","-",IF(AA11&gt;AB11,"g",IF(AA11=AB11,"d","v")))</f>
        <v>d</v>
      </c>
      <c r="AD11" s="65">
        <v>4</v>
      </c>
      <c r="AE11" s="66">
        <f>(P36)</f>
        <v>4</v>
      </c>
      <c r="AF11" s="66">
        <f>(N36)</f>
        <v>1</v>
      </c>
      <c r="AG11" s="54" t="str">
        <f>IF(AE11=".","-",IF(AE11&gt;AF11,"g",IF(AE11=AF11,"d","v")))</f>
        <v>g</v>
      </c>
      <c r="AH11" s="67"/>
      <c r="AI11" s="68"/>
      <c r="AJ11" s="68"/>
      <c r="AK11" s="68"/>
      <c r="AL11" s="65">
        <v>3</v>
      </c>
      <c r="AM11" s="66">
        <f>(N30)</f>
        <v>1</v>
      </c>
      <c r="AN11" s="66">
        <f>(P30)</f>
        <v>4</v>
      </c>
      <c r="AO11" s="54" t="str">
        <f t="shared" si="3"/>
        <v>v</v>
      </c>
      <c r="AP11" s="43"/>
      <c r="AQ11" s="44">
        <f t="shared" si="4"/>
        <v>9</v>
      </c>
      <c r="AR11" s="45">
        <f t="shared" si="5"/>
        <v>2</v>
      </c>
      <c r="AS11" s="45">
        <f t="shared" si="6"/>
        <v>3</v>
      </c>
      <c r="AT11" s="45">
        <f t="shared" si="7"/>
        <v>4</v>
      </c>
      <c r="AU11" s="46">
        <f>SUM(IF(O11&lt;&gt;".",O11)+IF(S11&lt;&gt;".",S11)+IF(W11&lt;&gt;".",W11)+IF(AA11&lt;&gt;".",AA11)+IF(AE11&lt;&gt;".",AE11)+IF(C11&lt;&gt;".",C11)+IF(AM11&lt;&gt;".",AM11)+IF(G11&lt;&gt;".",G11)+IF(K11&lt;&gt;".",K11))</f>
        <v>12</v>
      </c>
      <c r="AV11" s="46">
        <f>SUM(IF(P11&lt;&gt;".",P11)+IF(T11&lt;&gt;".",T11)+IF(X11&lt;&gt;".",X11)+IF(AB11&lt;&gt;".",AB11)+IF(AF11&lt;&gt;".",AF11)+IF(D11&lt;&gt;".",D11)+IF(AN11&lt;&gt;".",AN11)+IF(H11&lt;&gt;".",H11)+IF(L11&lt;&gt;".",L11))</f>
        <v>16</v>
      </c>
      <c r="AW11" s="47">
        <f t="shared" si="8"/>
        <v>9</v>
      </c>
      <c r="AX11" s="48"/>
      <c r="AY11" s="49">
        <f t="shared" si="9"/>
        <v>8</v>
      </c>
      <c r="AZ11" s="50"/>
      <c r="BA11" s="51">
        <f t="shared" si="10"/>
        <v>-4</v>
      </c>
    </row>
    <row r="12" spans="1:53" s="64" customFormat="1" ht="16.5" thickBot="1" x14ac:dyDescent="0.3">
      <c r="A12" s="69" t="s">
        <v>713</v>
      </c>
      <c r="B12" s="70">
        <v>1</v>
      </c>
      <c r="C12" s="71">
        <f>(P14)</f>
        <v>0</v>
      </c>
      <c r="D12" s="71">
        <f>(N14)</f>
        <v>3</v>
      </c>
      <c r="E12" s="72" t="str">
        <f t="shared" si="11"/>
        <v>v</v>
      </c>
      <c r="F12" s="70">
        <v>8</v>
      </c>
      <c r="G12" s="71">
        <f>(P57)</f>
        <v>1</v>
      </c>
      <c r="H12" s="71">
        <f>(N57)</f>
        <v>0</v>
      </c>
      <c r="I12" s="72" t="str">
        <f t="shared" si="12"/>
        <v>g</v>
      </c>
      <c r="J12" s="70">
        <v>6</v>
      </c>
      <c r="K12" s="71">
        <f>(P46)</f>
        <v>0</v>
      </c>
      <c r="L12" s="71">
        <f>(N46)</f>
        <v>0</v>
      </c>
      <c r="M12" s="72" t="str">
        <f t="shared" si="13"/>
        <v>d</v>
      </c>
      <c r="N12" s="70">
        <v>4</v>
      </c>
      <c r="O12" s="71">
        <f>(P35)</f>
        <v>1</v>
      </c>
      <c r="P12" s="71">
        <f>(N35)</f>
        <v>0</v>
      </c>
      <c r="Q12" s="72" t="str">
        <f t="shared" si="14"/>
        <v>g</v>
      </c>
      <c r="R12" s="70">
        <v>2</v>
      </c>
      <c r="S12" s="71">
        <f>(P24)</f>
        <v>0</v>
      </c>
      <c r="T12" s="71">
        <f>(N24)</f>
        <v>3</v>
      </c>
      <c r="U12" s="72" t="str">
        <f>IF(S12=".","-",IF(S12&gt;T12,"g",IF(S12=T12,"d","v")))</f>
        <v>v</v>
      </c>
      <c r="V12" s="70">
        <v>9</v>
      </c>
      <c r="W12" s="71">
        <f>(P66)</f>
        <v>0</v>
      </c>
      <c r="X12" s="71">
        <f>(N66)</f>
        <v>1</v>
      </c>
      <c r="Y12" s="72" t="str">
        <f>IF(W12=".","-",IF(W12&gt;X12,"g",IF(W12=X12,"d","v")))</f>
        <v>v</v>
      </c>
      <c r="Z12" s="70">
        <v>7</v>
      </c>
      <c r="AA12" s="71">
        <f>(P54)</f>
        <v>1</v>
      </c>
      <c r="AB12" s="71">
        <f>(N54)</f>
        <v>0</v>
      </c>
      <c r="AC12" s="72" t="str">
        <f>IF(AA12=".","-",IF(AA12&gt;AB12,"g",IF(AA12=AB12,"d","v")))</f>
        <v>g</v>
      </c>
      <c r="AD12" s="70">
        <v>5</v>
      </c>
      <c r="AE12" s="71">
        <f>(P42)</f>
        <v>1</v>
      </c>
      <c r="AF12" s="71">
        <f>(N42)</f>
        <v>0</v>
      </c>
      <c r="AG12" s="72" t="str">
        <f>IF(AE12=".","-",IF(AE12&gt;AF12,"g",IF(AE12=AF12,"d","v")))</f>
        <v>g</v>
      </c>
      <c r="AH12" s="70">
        <v>3</v>
      </c>
      <c r="AI12" s="71">
        <f>(P30)</f>
        <v>4</v>
      </c>
      <c r="AJ12" s="71">
        <f>(N30)</f>
        <v>1</v>
      </c>
      <c r="AK12" s="72" t="str">
        <f>IF(AI12=".","-",IF(AI12&gt;AJ12,"g",IF(AI12=AJ12,"d","v")))</f>
        <v>g</v>
      </c>
      <c r="AL12" s="73"/>
      <c r="AM12" s="74"/>
      <c r="AN12" s="74"/>
      <c r="AO12" s="75"/>
      <c r="AP12" s="62"/>
      <c r="AQ12" s="76">
        <f t="shared" si="4"/>
        <v>9</v>
      </c>
      <c r="AR12" s="77">
        <f t="shared" si="5"/>
        <v>5</v>
      </c>
      <c r="AS12" s="77">
        <f t="shared" si="6"/>
        <v>1</v>
      </c>
      <c r="AT12" s="77">
        <f t="shared" si="7"/>
        <v>3</v>
      </c>
      <c r="AU12" s="78">
        <f>SUM(IF(O12&lt;&gt;".",O12)+IF(S12&lt;&gt;".",S12)+IF(W12&lt;&gt;".",W12)+IF(AA12&lt;&gt;".",AA12)+IF(AE12&lt;&gt;".",AE12)+IF(AI12&lt;&gt;".",AI12)+IF(C12&lt;&gt;".",C12)+IF(G12&lt;&gt;".",G12)+IF(K12&lt;&gt;".",K12))</f>
        <v>8</v>
      </c>
      <c r="AV12" s="78">
        <f>SUM(IF(P12&lt;&gt;".",P12)+IF(T12&lt;&gt;".",T12)+IF(X12&lt;&gt;".",X12)+IF(AB12&lt;&gt;".",AB12)+IF(AF12&lt;&gt;".",AF12)+IF(AJ12&lt;&gt;".",AJ12)+IF(D12&lt;&gt;".",D12)+IF(H12&lt;&gt;".",H12)+IF(L12&lt;&gt;".",L12))</f>
        <v>8</v>
      </c>
      <c r="AW12" s="79">
        <f t="shared" si="8"/>
        <v>16</v>
      </c>
      <c r="AX12" s="80"/>
      <c r="AY12" s="81">
        <f t="shared" si="9"/>
        <v>3</v>
      </c>
      <c r="AZ12" s="50"/>
      <c r="BA12" s="51">
        <f t="shared" si="10"/>
        <v>0</v>
      </c>
    </row>
    <row r="13" spans="1:53" s="64" customFormat="1" ht="3.75" customHeight="1" thickTop="1" x14ac:dyDescent="0.25">
      <c r="B13" s="82"/>
      <c r="C13" s="83"/>
      <c r="D13" s="83"/>
      <c r="E13" s="84"/>
      <c r="F13" s="82"/>
      <c r="G13" s="83"/>
      <c r="H13" s="83"/>
      <c r="I13" s="84"/>
      <c r="J13" s="82"/>
      <c r="K13" s="83"/>
      <c r="L13" s="83"/>
      <c r="M13" s="84"/>
      <c r="N13" s="82"/>
      <c r="O13" s="83"/>
      <c r="P13" s="83"/>
      <c r="Q13" s="84"/>
      <c r="R13" s="82"/>
      <c r="S13" s="83"/>
      <c r="T13" s="83"/>
      <c r="U13" s="84"/>
      <c r="V13" s="82"/>
      <c r="W13" s="83"/>
      <c r="X13" s="83"/>
      <c r="Y13" s="84"/>
      <c r="Z13" s="82"/>
      <c r="AA13" s="83"/>
      <c r="AB13" s="83"/>
      <c r="AC13" s="84"/>
      <c r="AH13" s="82"/>
      <c r="AI13" s="83"/>
      <c r="AJ13" s="83"/>
      <c r="AK13" s="84"/>
      <c r="AQ13" s="85"/>
      <c r="AR13" s="86"/>
      <c r="AS13" s="86"/>
      <c r="AT13" s="86"/>
      <c r="AU13" s="87"/>
      <c r="AV13" s="87"/>
      <c r="AW13" s="88"/>
    </row>
    <row r="14" spans="1:53" s="64" customFormat="1" ht="26.25" x14ac:dyDescent="0.3">
      <c r="A14" s="89">
        <v>1</v>
      </c>
      <c r="B14" s="90"/>
      <c r="D14" s="91"/>
      <c r="K14" s="92"/>
      <c r="L14" s="93" t="str">
        <f>($A$3)</f>
        <v>Szendrey Tibor</v>
      </c>
      <c r="M14" s="92"/>
      <c r="N14" s="94">
        <v>3</v>
      </c>
      <c r="O14" s="95" t="s">
        <v>668</v>
      </c>
      <c r="P14" s="94">
        <v>0</v>
      </c>
      <c r="R14" s="64" t="str">
        <f>($A$12)</f>
        <v>Major István</v>
      </c>
      <c r="W14" s="92"/>
      <c r="Y14" s="91"/>
      <c r="AY14" s="96"/>
    </row>
    <row r="15" spans="1:53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($A$4)</f>
        <v>Donáth Tibor</v>
      </c>
      <c r="N15" s="94">
        <v>2</v>
      </c>
      <c r="O15" s="95" t="s">
        <v>668</v>
      </c>
      <c r="P15" s="94">
        <v>2</v>
      </c>
      <c r="R15" s="64" t="str">
        <f>($A$11)</f>
        <v>Mészáros György</v>
      </c>
      <c r="S15" s="64"/>
      <c r="V15" s="64"/>
      <c r="Z15" s="64"/>
      <c r="AA15" s="99"/>
      <c r="AI15" s="99"/>
      <c r="AJ15" s="95"/>
      <c r="AK15" s="99"/>
      <c r="AM15" s="64"/>
      <c r="AN15" s="64"/>
      <c r="AO15" s="64"/>
      <c r="AP15" s="64"/>
      <c r="AQ15" s="64"/>
      <c r="AR15" s="64"/>
      <c r="AT15" s="64"/>
      <c r="AU15" s="64"/>
      <c r="AV15" s="64"/>
      <c r="AW15" s="64"/>
      <c r="AY15" s="96"/>
    </row>
    <row r="16" spans="1:53" ht="20.25" x14ac:dyDescent="0.3">
      <c r="A16" s="97"/>
      <c r="B16" s="98"/>
      <c r="D16" s="91"/>
      <c r="E16" s="64"/>
      <c r="F16" s="64"/>
      <c r="G16" s="64"/>
      <c r="H16" s="64"/>
      <c r="I16" s="64"/>
      <c r="J16" s="64"/>
      <c r="L16" s="93" t="str">
        <f>($A$5)</f>
        <v>Nagy Dani</v>
      </c>
      <c r="N16" s="94">
        <v>2</v>
      </c>
      <c r="O16" s="95" t="s">
        <v>668</v>
      </c>
      <c r="P16" s="94">
        <v>2</v>
      </c>
      <c r="Q16" s="99" t="s">
        <v>669</v>
      </c>
      <c r="R16" s="64" t="str">
        <f>($A$10)</f>
        <v>Nagy Attila</v>
      </c>
      <c r="S16" s="64"/>
      <c r="V16" s="64"/>
      <c r="Y16" s="91"/>
      <c r="Z16" s="64"/>
      <c r="AA16" s="92"/>
      <c r="AI16" s="92"/>
      <c r="AJ16" s="92"/>
      <c r="AK16" s="92"/>
      <c r="AM16" s="64"/>
      <c r="AN16" s="64"/>
      <c r="AO16" s="64"/>
      <c r="AP16" s="64"/>
      <c r="AQ16" s="64"/>
      <c r="AR16" s="64"/>
      <c r="AT16" s="64"/>
      <c r="AU16" s="64"/>
      <c r="AV16" s="64"/>
      <c r="AW16" s="64"/>
      <c r="AY16" s="96"/>
      <c r="AZ16" s="64"/>
    </row>
    <row r="17" spans="1:52" ht="20.25" x14ac:dyDescent="0.3">
      <c r="A17" s="97"/>
      <c r="B17" s="98"/>
      <c r="E17" s="64"/>
      <c r="F17" s="64"/>
      <c r="G17" s="64"/>
      <c r="H17" s="64"/>
      <c r="I17" s="64"/>
      <c r="J17" s="64"/>
      <c r="L17" s="93" t="str">
        <f>($A$6)</f>
        <v>Komáromi Zsolt</v>
      </c>
      <c r="N17" s="94">
        <v>0</v>
      </c>
      <c r="O17" s="95" t="s">
        <v>668</v>
      </c>
      <c r="P17" s="94">
        <v>1</v>
      </c>
      <c r="R17" s="64" t="str">
        <f>($A$9)</f>
        <v>Plemic Stevan</v>
      </c>
      <c r="S17" s="64"/>
      <c r="V17" s="64"/>
      <c r="Z17" s="64"/>
      <c r="AA17" s="99"/>
      <c r="AI17" s="99"/>
      <c r="AJ17" s="95"/>
      <c r="AK17" s="99"/>
      <c r="AM17" s="64"/>
      <c r="AN17" s="64"/>
      <c r="AO17" s="64"/>
      <c r="AP17" s="64"/>
      <c r="AQ17" s="64"/>
      <c r="AR17" s="64"/>
      <c r="AT17" s="64"/>
      <c r="AU17" s="64"/>
      <c r="AV17" s="64"/>
      <c r="AW17" s="64"/>
      <c r="AY17" s="96"/>
    </row>
    <row r="18" spans="1:52" ht="20.25" x14ac:dyDescent="0.3">
      <c r="A18" s="97"/>
      <c r="B18" s="98"/>
      <c r="D18" s="91"/>
      <c r="E18" s="64"/>
      <c r="F18" s="64"/>
      <c r="G18" s="64"/>
      <c r="H18" s="64"/>
      <c r="I18" s="64"/>
      <c r="J18" s="64"/>
      <c r="L18" s="93" t="str">
        <f>($A$7)</f>
        <v>Fülöp Elemér</v>
      </c>
      <c r="N18" s="94">
        <v>0</v>
      </c>
      <c r="O18" s="95" t="s">
        <v>668</v>
      </c>
      <c r="P18" s="94">
        <v>0</v>
      </c>
      <c r="Q18" s="99" t="s">
        <v>669</v>
      </c>
      <c r="R18" s="64" t="str">
        <f>($A$8)</f>
        <v>Pákai György</v>
      </c>
      <c r="S18" s="64"/>
      <c r="V18" s="64"/>
      <c r="Y18" s="91"/>
      <c r="Z18" s="64"/>
      <c r="AA18" s="92"/>
      <c r="AI18" s="92"/>
      <c r="AJ18" s="92"/>
      <c r="AK18" s="92"/>
      <c r="AM18" s="64"/>
      <c r="AN18" s="64"/>
      <c r="AO18" s="64"/>
      <c r="AP18" s="64"/>
      <c r="AQ18" s="64"/>
      <c r="AR18" s="64"/>
      <c r="AT18" s="64"/>
      <c r="AU18" s="64"/>
      <c r="AV18" s="64"/>
      <c r="AW18" s="64"/>
      <c r="AY18" s="96"/>
      <c r="AZ18" s="64"/>
    </row>
    <row r="19" spans="1:52" ht="3.75" customHeight="1" x14ac:dyDescent="0.3">
      <c r="A19" s="97"/>
      <c r="B19" s="98"/>
      <c r="C19" s="100"/>
      <c r="D19" s="101"/>
      <c r="E19" s="98"/>
      <c r="F19" s="98"/>
      <c r="G19" s="98"/>
      <c r="H19" s="98"/>
      <c r="I19" s="98"/>
      <c r="J19" s="98"/>
      <c r="K19" s="102"/>
      <c r="L19" s="102"/>
      <c r="M19" s="102"/>
      <c r="N19" s="98"/>
      <c r="O19" s="103"/>
      <c r="P19" s="104"/>
      <c r="Q19" s="103"/>
      <c r="R19" s="98"/>
      <c r="S19" s="98"/>
      <c r="T19" s="102"/>
      <c r="U19" s="102"/>
      <c r="V19" s="98"/>
      <c r="W19" s="102"/>
      <c r="X19" s="102"/>
      <c r="Y19" s="102"/>
      <c r="Z19" s="98"/>
      <c r="AA19" s="103"/>
      <c r="AB19" s="104"/>
      <c r="AC19" s="103"/>
      <c r="AD19" s="102"/>
      <c r="AE19" s="98"/>
      <c r="AF19" s="98"/>
      <c r="AG19" s="98"/>
      <c r="AH19" s="98"/>
      <c r="AI19" s="103"/>
      <c r="AJ19" s="104"/>
      <c r="AK19" s="103"/>
      <c r="AL19" s="102"/>
      <c r="AM19" s="98"/>
      <c r="AN19" s="98"/>
      <c r="AO19" s="98"/>
      <c r="AP19" s="64"/>
      <c r="AQ19" s="64"/>
      <c r="AR19" s="64"/>
      <c r="AS19" s="64"/>
      <c r="AT19" s="64"/>
      <c r="AU19" s="64"/>
      <c r="AV19" s="64"/>
      <c r="AW19" s="64"/>
    </row>
    <row r="20" spans="1:52" s="64" customFormat="1" ht="26.25" x14ac:dyDescent="0.3">
      <c r="A20" s="89">
        <v>2</v>
      </c>
      <c r="B20" s="105"/>
      <c r="D20" s="91"/>
      <c r="K20" s="92"/>
      <c r="L20" s="93" t="str">
        <f>($A$3)</f>
        <v>Szendrey Tibor</v>
      </c>
      <c r="M20" s="92"/>
      <c r="N20" s="94">
        <v>1</v>
      </c>
      <c r="O20" s="95" t="s">
        <v>668</v>
      </c>
      <c r="P20" s="94">
        <v>1</v>
      </c>
      <c r="R20" s="64" t="str">
        <f>($A$11)</f>
        <v>Mészáros György</v>
      </c>
      <c r="W20" s="92"/>
      <c r="Y20" s="91"/>
      <c r="AY20" s="96"/>
    </row>
    <row r="21" spans="1:52" ht="20.25" x14ac:dyDescent="0.3">
      <c r="A21" s="97"/>
      <c r="B21" s="106"/>
      <c r="E21" s="64"/>
      <c r="F21" s="64"/>
      <c r="G21" s="64"/>
      <c r="H21" s="64"/>
      <c r="I21" s="64"/>
      <c r="J21" s="64"/>
      <c r="L21" s="93" t="str">
        <f>($A$4)</f>
        <v>Donáth Tibor</v>
      </c>
      <c r="N21" s="94">
        <v>0</v>
      </c>
      <c r="O21" s="95" t="s">
        <v>668</v>
      </c>
      <c r="P21" s="94">
        <v>2</v>
      </c>
      <c r="Q21" s="99"/>
      <c r="R21" s="64" t="str">
        <f>($A$10)</f>
        <v>Nagy Attila</v>
      </c>
      <c r="S21" s="64"/>
      <c r="V21" s="64"/>
      <c r="Z21" s="64"/>
      <c r="AA21" s="99"/>
      <c r="AI21" s="99"/>
      <c r="AJ21" s="95"/>
      <c r="AK21" s="99"/>
      <c r="AM21" s="64"/>
      <c r="AN21" s="64"/>
      <c r="AO21" s="64"/>
      <c r="AP21" s="64"/>
      <c r="AQ21" s="64"/>
      <c r="AR21" s="64"/>
      <c r="AT21" s="64"/>
      <c r="AU21" s="64"/>
      <c r="AV21" s="64"/>
      <c r="AW21" s="64"/>
      <c r="AY21" s="96"/>
    </row>
    <row r="22" spans="1:52" ht="20.25" x14ac:dyDescent="0.3">
      <c r="A22" s="97"/>
      <c r="B22" s="106"/>
      <c r="D22" s="91"/>
      <c r="E22" s="64"/>
      <c r="F22" s="64"/>
      <c r="G22" s="64"/>
      <c r="H22" s="64"/>
      <c r="I22" s="64"/>
      <c r="J22" s="64"/>
      <c r="L22" s="93" t="str">
        <f>($A$5)</f>
        <v>Nagy Dani</v>
      </c>
      <c r="N22" s="94">
        <v>0</v>
      </c>
      <c r="O22" s="95" t="s">
        <v>668</v>
      </c>
      <c r="P22" s="94">
        <v>0</v>
      </c>
      <c r="Q22" s="99" t="s">
        <v>669</v>
      </c>
      <c r="R22" s="64" t="str">
        <f>($A$9)</f>
        <v>Plemic Stevan</v>
      </c>
      <c r="V22" s="64"/>
      <c r="Y22" s="91"/>
      <c r="Z22" s="64"/>
      <c r="AA22" s="92"/>
      <c r="AI22" s="92"/>
      <c r="AJ22" s="92"/>
      <c r="AK22" s="92"/>
      <c r="AM22" s="64"/>
      <c r="AN22" s="64"/>
      <c r="AO22" s="64"/>
      <c r="AP22" s="64"/>
      <c r="AQ22" s="64"/>
      <c r="AR22" s="64"/>
      <c r="AT22" s="64"/>
      <c r="AU22" s="64"/>
      <c r="AV22" s="64"/>
      <c r="AW22" s="64"/>
      <c r="AY22" s="96"/>
      <c r="AZ22" s="64"/>
    </row>
    <row r="23" spans="1:52" ht="20.25" x14ac:dyDescent="0.3">
      <c r="A23" s="97"/>
      <c r="B23" s="106"/>
      <c r="E23" s="64"/>
      <c r="F23" s="64"/>
      <c r="G23" s="64"/>
      <c r="H23" s="64"/>
      <c r="I23" s="64"/>
      <c r="J23" s="64"/>
      <c r="L23" s="93" t="str">
        <f>($A$6)</f>
        <v>Komáromi Zsolt</v>
      </c>
      <c r="N23" s="94">
        <v>0</v>
      </c>
      <c r="O23" s="95" t="s">
        <v>668</v>
      </c>
      <c r="P23" s="94">
        <v>2</v>
      </c>
      <c r="Q23" s="99" t="s">
        <v>669</v>
      </c>
      <c r="R23" s="64" t="str">
        <f>($A$8)</f>
        <v>Pákai György</v>
      </c>
      <c r="S23" s="64"/>
      <c r="V23" s="64"/>
      <c r="Z23" s="64"/>
      <c r="AA23" s="99"/>
      <c r="AI23" s="99"/>
      <c r="AJ23" s="95"/>
      <c r="AK23" s="99"/>
      <c r="AM23" s="64"/>
      <c r="AN23" s="64"/>
      <c r="AO23" s="64"/>
      <c r="AP23" s="64"/>
      <c r="AQ23" s="64"/>
      <c r="AR23" s="64"/>
      <c r="AT23" s="64"/>
      <c r="AU23" s="64"/>
      <c r="AV23" s="64"/>
      <c r="AW23" s="64"/>
      <c r="AY23" s="96"/>
    </row>
    <row r="24" spans="1:52" ht="20.25" x14ac:dyDescent="0.3">
      <c r="A24" s="97"/>
      <c r="B24" s="106"/>
      <c r="D24" s="91"/>
      <c r="E24" s="64"/>
      <c r="F24" s="64"/>
      <c r="G24" s="64"/>
      <c r="H24" s="64"/>
      <c r="I24" s="64"/>
      <c r="J24" s="64"/>
      <c r="L24" s="93" t="str">
        <f>($A$7)</f>
        <v>Fülöp Elemér</v>
      </c>
      <c r="N24" s="94">
        <v>3</v>
      </c>
      <c r="O24" s="95" t="s">
        <v>668</v>
      </c>
      <c r="P24" s="94">
        <v>0</v>
      </c>
      <c r="Q24" s="99" t="s">
        <v>669</v>
      </c>
      <c r="R24" s="64" t="str">
        <f>($A$12)</f>
        <v>Major István</v>
      </c>
      <c r="S24" s="64"/>
      <c r="V24" s="64"/>
      <c r="Y24" s="91"/>
      <c r="Z24" s="64"/>
      <c r="AA24" s="92"/>
      <c r="AI24" s="92"/>
      <c r="AJ24" s="92"/>
      <c r="AK24" s="92"/>
      <c r="AM24" s="64"/>
      <c r="AN24" s="64"/>
      <c r="AO24" s="64"/>
      <c r="AP24" s="64"/>
      <c r="AQ24" s="64"/>
      <c r="AR24" s="64"/>
      <c r="AT24" s="64"/>
      <c r="AU24" s="64"/>
      <c r="AV24" s="64"/>
      <c r="AW24" s="64"/>
      <c r="AY24" s="96"/>
      <c r="AZ24" s="64"/>
    </row>
    <row r="25" spans="1:52" ht="3.75" customHeight="1" x14ac:dyDescent="0.3">
      <c r="A25" s="97"/>
      <c r="B25" s="106"/>
      <c r="C25" s="107"/>
      <c r="D25" s="108"/>
      <c r="E25" s="106"/>
      <c r="F25" s="106"/>
      <c r="G25" s="106"/>
      <c r="H25" s="106"/>
      <c r="I25" s="106"/>
      <c r="J25" s="106"/>
      <c r="K25" s="109"/>
      <c r="L25" s="109"/>
      <c r="M25" s="109"/>
      <c r="N25" s="106"/>
      <c r="O25" s="110"/>
      <c r="P25" s="111"/>
      <c r="Q25" s="110"/>
      <c r="R25" s="106"/>
      <c r="S25" s="106"/>
      <c r="T25" s="109"/>
      <c r="U25" s="109"/>
      <c r="V25" s="106"/>
      <c r="W25" s="109"/>
      <c r="X25" s="109"/>
      <c r="Y25" s="109"/>
      <c r="Z25" s="106"/>
      <c r="AA25" s="110"/>
      <c r="AB25" s="111"/>
      <c r="AC25" s="110"/>
      <c r="AD25" s="109"/>
      <c r="AE25" s="106"/>
      <c r="AF25" s="106"/>
      <c r="AG25" s="106"/>
      <c r="AH25" s="106"/>
      <c r="AI25" s="110"/>
      <c r="AJ25" s="111"/>
      <c r="AK25" s="110"/>
      <c r="AL25" s="109"/>
      <c r="AM25" s="106"/>
      <c r="AN25" s="106"/>
      <c r="AO25" s="106"/>
      <c r="AP25" s="64"/>
      <c r="AQ25" s="64"/>
      <c r="AR25" s="64"/>
      <c r="AS25" s="64"/>
      <c r="AT25" s="64"/>
      <c r="AU25" s="64"/>
      <c r="AV25" s="64"/>
      <c r="AW25" s="64"/>
    </row>
    <row r="26" spans="1:52" s="64" customFormat="1" ht="26.25" x14ac:dyDescent="0.3">
      <c r="A26" s="89">
        <v>6</v>
      </c>
      <c r="B26" s="90"/>
      <c r="D26" s="91"/>
      <c r="K26" s="92"/>
      <c r="L26" s="93" t="str">
        <f>($A$3)</f>
        <v>Szendrey Tibor</v>
      </c>
      <c r="M26" s="92"/>
      <c r="N26" s="94">
        <v>2</v>
      </c>
      <c r="O26" s="95" t="s">
        <v>668</v>
      </c>
      <c r="P26" s="94">
        <v>0</v>
      </c>
      <c r="R26" s="64" t="str">
        <f>($A$10)</f>
        <v>Nagy Attila</v>
      </c>
      <c r="W26" s="92"/>
      <c r="Y26" s="91"/>
      <c r="AY26" s="96"/>
    </row>
    <row r="27" spans="1:52" ht="20.25" x14ac:dyDescent="0.3">
      <c r="A27" s="97"/>
      <c r="B27" s="98"/>
      <c r="E27" s="64"/>
      <c r="F27" s="64"/>
      <c r="G27" s="64"/>
      <c r="H27" s="64"/>
      <c r="I27" s="64"/>
      <c r="J27" s="64"/>
      <c r="L27" s="93" t="str">
        <f>($A$4)</f>
        <v>Donáth Tibor</v>
      </c>
      <c r="N27" s="94">
        <v>2</v>
      </c>
      <c r="O27" s="95" t="s">
        <v>668</v>
      </c>
      <c r="P27" s="94">
        <v>0</v>
      </c>
      <c r="R27" s="64" t="str">
        <f>($A$9)</f>
        <v>Plemic Stevan</v>
      </c>
      <c r="S27" s="64"/>
      <c r="V27" s="64"/>
      <c r="Z27" s="64"/>
      <c r="AA27" s="99"/>
      <c r="AI27" s="99"/>
      <c r="AJ27" s="95"/>
      <c r="AK27" s="99"/>
      <c r="AM27" s="64"/>
      <c r="AN27" s="64"/>
      <c r="AO27" s="64"/>
      <c r="AP27" s="64"/>
      <c r="AQ27" s="64"/>
      <c r="AR27" s="64"/>
      <c r="AT27" s="64"/>
      <c r="AU27" s="64"/>
      <c r="AV27" s="64"/>
      <c r="AW27" s="64"/>
      <c r="AY27" s="96"/>
    </row>
    <row r="28" spans="1:52" ht="20.25" x14ac:dyDescent="0.3">
      <c r="A28" s="97"/>
      <c r="B28" s="98"/>
      <c r="D28" s="91"/>
      <c r="E28" s="64"/>
      <c r="F28" s="64"/>
      <c r="G28" s="64"/>
      <c r="H28" s="64"/>
      <c r="I28" s="64"/>
      <c r="J28" s="64"/>
      <c r="L28" s="93" t="str">
        <f>($A$5)</f>
        <v>Nagy Dani</v>
      </c>
      <c r="N28" s="94">
        <v>0</v>
      </c>
      <c r="O28" s="95" t="s">
        <v>668</v>
      </c>
      <c r="P28" s="94">
        <v>1</v>
      </c>
      <c r="Q28" s="99"/>
      <c r="R28" s="64" t="str">
        <f>($A$8)</f>
        <v>Pákai György</v>
      </c>
      <c r="S28" s="64"/>
      <c r="V28" s="64"/>
      <c r="Y28" s="91"/>
      <c r="Z28" s="64"/>
      <c r="AA28" s="92"/>
      <c r="AI28" s="92"/>
      <c r="AJ28" s="92"/>
      <c r="AK28" s="92"/>
      <c r="AM28" s="64"/>
      <c r="AN28" s="64"/>
      <c r="AO28" s="64"/>
      <c r="AP28" s="64"/>
      <c r="AQ28" s="64"/>
      <c r="AR28" s="64"/>
      <c r="AT28" s="64"/>
      <c r="AU28" s="64"/>
      <c r="AV28" s="64"/>
      <c r="AW28" s="64"/>
      <c r="AY28" s="96"/>
      <c r="AZ28" s="64"/>
    </row>
    <row r="29" spans="1:52" ht="20.25" x14ac:dyDescent="0.3">
      <c r="A29" s="97"/>
      <c r="B29" s="98"/>
      <c r="E29" s="64"/>
      <c r="F29" s="64"/>
      <c r="G29" s="64"/>
      <c r="H29" s="64"/>
      <c r="I29" s="64"/>
      <c r="J29" s="64"/>
      <c r="L29" s="93" t="str">
        <f>($A$6)</f>
        <v>Komáromi Zsolt</v>
      </c>
      <c r="N29" s="94">
        <v>0</v>
      </c>
      <c r="O29" s="95" t="s">
        <v>668</v>
      </c>
      <c r="P29" s="94">
        <v>2</v>
      </c>
      <c r="R29" s="64" t="str">
        <f>($A$7)</f>
        <v>Fülöp Elemér</v>
      </c>
      <c r="S29" s="64"/>
      <c r="V29" s="64"/>
      <c r="Z29" s="64"/>
      <c r="AA29" s="99"/>
      <c r="AI29" s="99"/>
      <c r="AJ29" s="95"/>
      <c r="AK29" s="99"/>
      <c r="AM29" s="64"/>
      <c r="AN29" s="64"/>
      <c r="AO29" s="64"/>
      <c r="AP29" s="64"/>
      <c r="AQ29" s="64"/>
      <c r="AR29" s="64"/>
      <c r="AT29" s="64"/>
      <c r="AU29" s="64"/>
      <c r="AV29" s="64"/>
      <c r="AW29" s="64"/>
      <c r="AY29" s="96"/>
    </row>
    <row r="30" spans="1:52" ht="20.25" x14ac:dyDescent="0.3">
      <c r="A30" s="97"/>
      <c r="B30" s="98"/>
      <c r="D30" s="91"/>
      <c r="E30" s="64"/>
      <c r="F30" s="64"/>
      <c r="G30" s="64"/>
      <c r="H30" s="64"/>
      <c r="I30" s="64"/>
      <c r="J30" s="64"/>
      <c r="L30" s="93" t="str">
        <f>($A$11)</f>
        <v>Mészáros György</v>
      </c>
      <c r="N30" s="94">
        <v>1</v>
      </c>
      <c r="O30" s="95" t="s">
        <v>668</v>
      </c>
      <c r="P30" s="94">
        <v>4</v>
      </c>
      <c r="Q30" s="99" t="s">
        <v>669</v>
      </c>
      <c r="R30" s="64" t="str">
        <f>($A$12)</f>
        <v>Major István</v>
      </c>
      <c r="S30" s="64"/>
      <c r="V30" s="64"/>
      <c r="Y30" s="91"/>
      <c r="Z30" s="64"/>
      <c r="AA30" s="92"/>
      <c r="AI30" s="92"/>
      <c r="AJ30" s="92"/>
      <c r="AK30" s="92"/>
      <c r="AM30" s="64"/>
      <c r="AN30" s="64"/>
      <c r="AO30" s="64"/>
      <c r="AP30" s="64"/>
      <c r="AQ30" s="64"/>
      <c r="AR30" s="64"/>
      <c r="AT30" s="64"/>
      <c r="AU30" s="64"/>
      <c r="AV30" s="64"/>
      <c r="AW30" s="64"/>
      <c r="AY30" s="96"/>
      <c r="AZ30" s="64"/>
    </row>
    <row r="31" spans="1:52" ht="3.75" customHeight="1" x14ac:dyDescent="0.3">
      <c r="A31" s="97"/>
      <c r="B31" s="98"/>
      <c r="C31" s="100"/>
      <c r="D31" s="101"/>
      <c r="E31" s="98"/>
      <c r="F31" s="98"/>
      <c r="G31" s="98"/>
      <c r="H31" s="98"/>
      <c r="I31" s="98"/>
      <c r="J31" s="98"/>
      <c r="K31" s="102"/>
      <c r="L31" s="102"/>
      <c r="M31" s="102"/>
      <c r="N31" s="98"/>
      <c r="O31" s="103"/>
      <c r="P31" s="104"/>
      <c r="Q31" s="103"/>
      <c r="R31" s="98"/>
      <c r="S31" s="98"/>
      <c r="T31" s="102"/>
      <c r="U31" s="102"/>
      <c r="V31" s="98"/>
      <c r="W31" s="102"/>
      <c r="X31" s="102"/>
      <c r="Y31" s="102"/>
      <c r="Z31" s="98"/>
      <c r="AA31" s="103"/>
      <c r="AB31" s="104"/>
      <c r="AC31" s="103"/>
      <c r="AD31" s="102"/>
      <c r="AE31" s="98"/>
      <c r="AF31" s="98"/>
      <c r="AG31" s="98"/>
      <c r="AH31" s="98"/>
      <c r="AI31" s="103"/>
      <c r="AJ31" s="104"/>
      <c r="AK31" s="103"/>
      <c r="AL31" s="102"/>
      <c r="AM31" s="98"/>
      <c r="AN31" s="98"/>
      <c r="AO31" s="98"/>
      <c r="AP31" s="64"/>
      <c r="AQ31" s="64"/>
      <c r="AR31" s="64"/>
      <c r="AS31" s="64"/>
      <c r="AT31" s="64"/>
      <c r="AU31" s="64"/>
      <c r="AV31" s="64"/>
      <c r="AW31" s="64"/>
    </row>
    <row r="32" spans="1:52" s="64" customFormat="1" ht="26.25" x14ac:dyDescent="0.3">
      <c r="A32" s="89">
        <v>4</v>
      </c>
      <c r="B32" s="105"/>
      <c r="D32" s="91"/>
      <c r="K32" s="92"/>
      <c r="L32" s="93" t="str">
        <f>($A$3)</f>
        <v>Szendrey Tibor</v>
      </c>
      <c r="M32" s="92"/>
      <c r="N32" s="94">
        <v>5</v>
      </c>
      <c r="O32" s="95" t="s">
        <v>668</v>
      </c>
      <c r="P32" s="94">
        <v>0</v>
      </c>
      <c r="R32" s="64" t="str">
        <f>($A$9)</f>
        <v>Plemic Stevan</v>
      </c>
      <c r="W32" s="92"/>
      <c r="Y32" s="91"/>
      <c r="AY32" s="96"/>
    </row>
    <row r="33" spans="1:52" ht="20.25" x14ac:dyDescent="0.3">
      <c r="A33" s="97"/>
      <c r="B33" s="106"/>
      <c r="E33" s="64"/>
      <c r="F33" s="64"/>
      <c r="G33" s="64"/>
      <c r="H33" s="64"/>
      <c r="I33" s="64"/>
      <c r="J33" s="64"/>
      <c r="L33" s="93" t="str">
        <f>($A$8)</f>
        <v>Pákai György</v>
      </c>
      <c r="N33" s="94">
        <v>2</v>
      </c>
      <c r="O33" s="95" t="s">
        <v>668</v>
      </c>
      <c r="P33" s="94">
        <v>1</v>
      </c>
      <c r="R33" s="64" t="str">
        <f>($A$4)</f>
        <v>Donáth Tibor</v>
      </c>
      <c r="S33" s="64"/>
      <c r="V33" s="64"/>
      <c r="Z33" s="64"/>
      <c r="AA33" s="99"/>
      <c r="AI33" s="99"/>
      <c r="AJ33" s="95"/>
      <c r="AK33" s="99"/>
      <c r="AM33" s="64"/>
      <c r="AN33" s="64"/>
      <c r="AO33" s="64"/>
      <c r="AP33" s="64"/>
      <c r="AQ33" s="64"/>
      <c r="AR33" s="64"/>
      <c r="AT33" s="64"/>
      <c r="AU33" s="64"/>
      <c r="AV33" s="64"/>
      <c r="AW33" s="64"/>
      <c r="AY33" s="96"/>
    </row>
    <row r="34" spans="1:52" ht="20.25" x14ac:dyDescent="0.3">
      <c r="A34" s="97"/>
      <c r="B34" s="106"/>
      <c r="D34" s="91"/>
      <c r="E34" s="64"/>
      <c r="F34" s="64"/>
      <c r="G34" s="64"/>
      <c r="H34" s="64"/>
      <c r="I34" s="64"/>
      <c r="J34" s="64"/>
      <c r="L34" s="93" t="str">
        <f>($A$5)</f>
        <v>Nagy Dani</v>
      </c>
      <c r="N34" s="94">
        <v>0</v>
      </c>
      <c r="O34" s="95" t="s">
        <v>668</v>
      </c>
      <c r="P34" s="94">
        <v>6</v>
      </c>
      <c r="Q34" s="99"/>
      <c r="R34" s="64" t="str">
        <f>($A$7)</f>
        <v>Fülöp Elemér</v>
      </c>
      <c r="S34" s="64"/>
      <c r="V34" s="64"/>
      <c r="Y34" s="91"/>
      <c r="Z34" s="64"/>
      <c r="AA34" s="92"/>
      <c r="AI34" s="92"/>
      <c r="AJ34" s="92"/>
      <c r="AK34" s="92"/>
      <c r="AM34" s="64"/>
      <c r="AN34" s="64"/>
      <c r="AO34" s="64"/>
      <c r="AP34" s="64"/>
      <c r="AQ34" s="64"/>
      <c r="AR34" s="64"/>
      <c r="AT34" s="64"/>
      <c r="AU34" s="64"/>
      <c r="AV34" s="64"/>
      <c r="AW34" s="64"/>
      <c r="AY34" s="96"/>
      <c r="AZ34" s="64"/>
    </row>
    <row r="35" spans="1:52" ht="20.25" x14ac:dyDescent="0.3">
      <c r="A35" s="97"/>
      <c r="B35" s="106"/>
      <c r="E35" s="64"/>
      <c r="F35" s="64"/>
      <c r="G35" s="64"/>
      <c r="H35" s="64"/>
      <c r="I35" s="64"/>
      <c r="J35" s="64"/>
      <c r="L35" s="93" t="str">
        <f>($A$6)</f>
        <v>Komáromi Zsolt</v>
      </c>
      <c r="N35" s="94">
        <v>0</v>
      </c>
      <c r="O35" s="95" t="s">
        <v>668</v>
      </c>
      <c r="P35" s="94">
        <v>1</v>
      </c>
      <c r="R35" s="64" t="str">
        <f>($A$12)</f>
        <v>Major István</v>
      </c>
      <c r="S35" s="64"/>
      <c r="V35" s="64"/>
      <c r="Z35" s="64"/>
      <c r="AA35" s="99"/>
      <c r="AI35" s="99"/>
      <c r="AJ35" s="95"/>
      <c r="AK35" s="99"/>
      <c r="AM35" s="64"/>
      <c r="AN35" s="64"/>
      <c r="AO35" s="64"/>
      <c r="AP35" s="64"/>
      <c r="AQ35" s="64"/>
      <c r="AR35" s="64"/>
      <c r="AT35" s="64"/>
      <c r="AU35" s="64"/>
      <c r="AV35" s="64"/>
      <c r="AW35" s="64"/>
      <c r="AY35" s="96"/>
    </row>
    <row r="36" spans="1:52" ht="20.25" x14ac:dyDescent="0.3">
      <c r="A36" s="97"/>
      <c r="B36" s="106"/>
      <c r="D36" s="91"/>
      <c r="E36" s="64"/>
      <c r="F36" s="64"/>
      <c r="G36" s="64"/>
      <c r="H36" s="64"/>
      <c r="I36" s="64"/>
      <c r="J36" s="64"/>
      <c r="L36" s="93" t="str">
        <f>($A$10)</f>
        <v>Nagy Attila</v>
      </c>
      <c r="N36" s="94">
        <v>1</v>
      </c>
      <c r="O36" s="95" t="s">
        <v>668</v>
      </c>
      <c r="P36" s="94">
        <v>4</v>
      </c>
      <c r="Q36" s="99" t="s">
        <v>669</v>
      </c>
      <c r="R36" s="64" t="str">
        <f>($A$11)</f>
        <v>Mészáros György</v>
      </c>
      <c r="S36" s="64"/>
      <c r="V36" s="64"/>
      <c r="Y36" s="91"/>
      <c r="Z36" s="64"/>
      <c r="AA36" s="92"/>
      <c r="AI36" s="92"/>
      <c r="AJ36" s="92"/>
      <c r="AK36" s="92"/>
      <c r="AM36" s="64"/>
      <c r="AN36" s="64"/>
      <c r="AO36" s="64"/>
      <c r="AP36" s="64"/>
      <c r="AQ36" s="64"/>
      <c r="AR36" s="64"/>
      <c r="AT36" s="64"/>
      <c r="AU36" s="64"/>
      <c r="AV36" s="64"/>
      <c r="AW36" s="64"/>
      <c r="AY36" s="96"/>
      <c r="AZ36" s="64"/>
    </row>
    <row r="37" spans="1:52" ht="3.75" customHeight="1" x14ac:dyDescent="0.3">
      <c r="A37" s="97"/>
      <c r="B37" s="106"/>
      <c r="C37" s="107"/>
      <c r="D37" s="108"/>
      <c r="E37" s="106"/>
      <c r="F37" s="106"/>
      <c r="G37" s="106"/>
      <c r="H37" s="106"/>
      <c r="I37" s="106"/>
      <c r="J37" s="106"/>
      <c r="K37" s="109"/>
      <c r="L37" s="109"/>
      <c r="M37" s="109"/>
      <c r="N37" s="106"/>
      <c r="O37" s="110"/>
      <c r="P37" s="111"/>
      <c r="Q37" s="110"/>
      <c r="R37" s="106"/>
      <c r="S37" s="106"/>
      <c r="T37" s="109"/>
      <c r="U37" s="109"/>
      <c r="V37" s="106"/>
      <c r="W37" s="109"/>
      <c r="X37" s="109"/>
      <c r="Y37" s="109"/>
      <c r="Z37" s="106"/>
      <c r="AA37" s="110"/>
      <c r="AB37" s="111"/>
      <c r="AC37" s="110"/>
      <c r="AD37" s="109"/>
      <c r="AE37" s="106"/>
      <c r="AF37" s="106"/>
      <c r="AG37" s="106"/>
      <c r="AH37" s="106"/>
      <c r="AI37" s="110"/>
      <c r="AJ37" s="111"/>
      <c r="AK37" s="110"/>
      <c r="AL37" s="109"/>
      <c r="AM37" s="106"/>
      <c r="AN37" s="106"/>
      <c r="AO37" s="106"/>
      <c r="AP37" s="64"/>
      <c r="AQ37" s="64"/>
      <c r="AR37" s="64"/>
      <c r="AS37" s="64"/>
      <c r="AT37" s="64"/>
      <c r="AU37" s="64"/>
      <c r="AV37" s="64"/>
      <c r="AW37" s="64"/>
    </row>
    <row r="38" spans="1:52" s="64" customFormat="1" ht="26.25" x14ac:dyDescent="0.3">
      <c r="A38" s="89">
        <v>5</v>
      </c>
      <c r="B38" s="90"/>
      <c r="D38" s="91"/>
      <c r="K38" s="92"/>
      <c r="L38" s="93" t="str">
        <f>($A$3)</f>
        <v>Szendrey Tibor</v>
      </c>
      <c r="M38" s="92"/>
      <c r="N38" s="94">
        <v>1</v>
      </c>
      <c r="O38" s="95" t="s">
        <v>668</v>
      </c>
      <c r="P38" s="94">
        <v>2</v>
      </c>
      <c r="R38" s="64" t="str">
        <f>($A$8)</f>
        <v>Pákai György</v>
      </c>
      <c r="W38" s="92"/>
      <c r="Y38" s="91"/>
      <c r="AY38" s="96"/>
    </row>
    <row r="39" spans="1:52" ht="20.25" x14ac:dyDescent="0.3">
      <c r="A39" s="97"/>
      <c r="B39" s="98"/>
      <c r="E39" s="64"/>
      <c r="F39" s="64"/>
      <c r="G39" s="64"/>
      <c r="H39" s="64"/>
      <c r="I39" s="64"/>
      <c r="J39" s="64"/>
      <c r="L39" s="93" t="str">
        <f>($A$4)</f>
        <v>Donáth Tibor</v>
      </c>
      <c r="N39" s="94">
        <v>0</v>
      </c>
      <c r="O39" s="95" t="s">
        <v>668</v>
      </c>
      <c r="P39" s="94">
        <v>3</v>
      </c>
      <c r="R39" s="64" t="str">
        <f>($A$7)</f>
        <v>Fülöp Elemér</v>
      </c>
      <c r="S39" s="64"/>
      <c r="V39" s="64"/>
      <c r="Z39" s="64"/>
      <c r="AA39" s="99"/>
      <c r="AB39" s="95"/>
      <c r="AC39" s="99"/>
      <c r="AE39" s="64"/>
      <c r="AF39" s="64"/>
      <c r="AG39" s="64"/>
      <c r="AH39" s="64"/>
      <c r="AI39" s="99"/>
      <c r="AJ39" s="95"/>
      <c r="AK39" s="99"/>
      <c r="AM39" s="64"/>
      <c r="AN39" s="64"/>
      <c r="AO39" s="64"/>
      <c r="AP39" s="64"/>
      <c r="AQ39" s="64"/>
      <c r="AR39" s="64"/>
      <c r="AT39" s="64"/>
      <c r="AU39" s="64"/>
      <c r="AV39" s="64"/>
      <c r="AW39" s="64"/>
      <c r="AY39" s="96"/>
    </row>
    <row r="40" spans="1:52" ht="20.25" x14ac:dyDescent="0.3">
      <c r="A40" s="97"/>
      <c r="B40" s="98"/>
      <c r="D40" s="91"/>
      <c r="E40" s="64"/>
      <c r="F40" s="64"/>
      <c r="G40" s="64"/>
      <c r="H40" s="64"/>
      <c r="I40" s="64"/>
      <c r="J40" s="64"/>
      <c r="L40" s="93" t="str">
        <f>($A$5)</f>
        <v>Nagy Dani</v>
      </c>
      <c r="N40" s="94">
        <v>4</v>
      </c>
      <c r="O40" s="95" t="s">
        <v>668</v>
      </c>
      <c r="P40" s="94">
        <v>3</v>
      </c>
      <c r="Q40" s="99"/>
      <c r="R40" s="64" t="str">
        <f>($A$6)</f>
        <v>Komáromi Zsolt</v>
      </c>
      <c r="S40" s="64"/>
      <c r="V40" s="64"/>
      <c r="Y40" s="91"/>
      <c r="Z40" s="64"/>
      <c r="AA40" s="92"/>
      <c r="AB40" s="92"/>
      <c r="AC40" s="92"/>
      <c r="AE40" s="64"/>
      <c r="AF40" s="64"/>
      <c r="AG40" s="64"/>
      <c r="AH40" s="64"/>
      <c r="AI40" s="92"/>
      <c r="AJ40" s="92"/>
      <c r="AK40" s="92"/>
      <c r="AM40" s="64"/>
      <c r="AN40" s="64"/>
      <c r="AO40" s="64"/>
      <c r="AP40" s="64"/>
      <c r="AQ40" s="64"/>
      <c r="AR40" s="64"/>
      <c r="AT40" s="64"/>
      <c r="AU40" s="64"/>
      <c r="AV40" s="64"/>
      <c r="AW40" s="64"/>
      <c r="AY40" s="96"/>
      <c r="AZ40" s="64"/>
    </row>
    <row r="41" spans="1:52" ht="20.25" x14ac:dyDescent="0.3">
      <c r="A41" s="97"/>
      <c r="B41" s="98"/>
      <c r="E41" s="64"/>
      <c r="F41" s="64"/>
      <c r="G41" s="64"/>
      <c r="H41" s="64"/>
      <c r="I41" s="64"/>
      <c r="J41" s="64"/>
      <c r="L41" s="93" t="str">
        <f>($A$9)</f>
        <v>Plemic Stevan</v>
      </c>
      <c r="N41" s="94">
        <v>1</v>
      </c>
      <c r="O41" s="95" t="s">
        <v>668</v>
      </c>
      <c r="P41" s="94">
        <v>1</v>
      </c>
      <c r="R41" s="64" t="str">
        <f>($A$11)</f>
        <v>Mészáros György</v>
      </c>
      <c r="S41" s="64"/>
      <c r="V41" s="64"/>
      <c r="Z41" s="64"/>
      <c r="AA41" s="99"/>
      <c r="AB41" s="95"/>
      <c r="AC41" s="99"/>
      <c r="AE41" s="64"/>
      <c r="AF41" s="64"/>
      <c r="AG41" s="64"/>
      <c r="AH41" s="64"/>
      <c r="AI41" s="99"/>
      <c r="AJ41" s="95"/>
      <c r="AK41" s="99"/>
      <c r="AM41" s="64"/>
      <c r="AN41" s="64"/>
      <c r="AO41" s="64"/>
      <c r="AP41" s="64"/>
      <c r="AQ41" s="64"/>
      <c r="AR41" s="64"/>
      <c r="AT41" s="64"/>
      <c r="AU41" s="64"/>
      <c r="AV41" s="64"/>
      <c r="AW41" s="64"/>
      <c r="AY41" s="96"/>
    </row>
    <row r="42" spans="1:52" ht="20.25" x14ac:dyDescent="0.3">
      <c r="A42" s="97"/>
      <c r="B42" s="98"/>
      <c r="D42" s="91"/>
      <c r="E42" s="64"/>
      <c r="F42" s="64"/>
      <c r="G42" s="64"/>
      <c r="H42" s="64"/>
      <c r="I42" s="64"/>
      <c r="J42" s="64"/>
      <c r="L42" s="93" t="str">
        <f>($A$10)</f>
        <v>Nagy Attila</v>
      </c>
      <c r="N42" s="94">
        <v>0</v>
      </c>
      <c r="O42" s="95" t="s">
        <v>668</v>
      </c>
      <c r="P42" s="94">
        <v>1</v>
      </c>
      <c r="Q42" s="99" t="s">
        <v>669</v>
      </c>
      <c r="R42" s="64" t="str">
        <f>($A$12)</f>
        <v>Major István</v>
      </c>
      <c r="S42" s="64"/>
      <c r="V42" s="64"/>
      <c r="Y42" s="91"/>
      <c r="Z42" s="64"/>
      <c r="AA42" s="92"/>
      <c r="AB42" s="92"/>
      <c r="AC42" s="92"/>
      <c r="AE42" s="64"/>
      <c r="AF42" s="64"/>
      <c r="AG42" s="64"/>
      <c r="AH42" s="64"/>
      <c r="AI42" s="92"/>
      <c r="AJ42" s="92"/>
      <c r="AK42" s="92"/>
      <c r="AM42" s="64"/>
      <c r="AN42" s="64"/>
      <c r="AO42" s="64"/>
      <c r="AP42" s="64"/>
      <c r="AQ42" s="64"/>
      <c r="AR42" s="64"/>
      <c r="AT42" s="64"/>
      <c r="AU42" s="64"/>
      <c r="AV42" s="64"/>
      <c r="AW42" s="64"/>
      <c r="AY42" s="96"/>
      <c r="AZ42" s="64"/>
    </row>
    <row r="43" spans="1:52" ht="3.75" customHeight="1" x14ac:dyDescent="0.3">
      <c r="A43" s="97"/>
      <c r="B43" s="98"/>
      <c r="C43" s="100"/>
      <c r="D43" s="101"/>
      <c r="E43" s="98"/>
      <c r="F43" s="98"/>
      <c r="G43" s="98"/>
      <c r="H43" s="98"/>
      <c r="I43" s="98"/>
      <c r="J43" s="98"/>
      <c r="K43" s="102"/>
      <c r="L43" s="102"/>
      <c r="M43" s="102"/>
      <c r="N43" s="98"/>
      <c r="O43" s="103"/>
      <c r="P43" s="104"/>
      <c r="Q43" s="103"/>
      <c r="R43" s="98"/>
      <c r="S43" s="98"/>
      <c r="T43" s="102"/>
      <c r="U43" s="102"/>
      <c r="V43" s="98"/>
      <c r="W43" s="102"/>
      <c r="X43" s="102"/>
      <c r="Y43" s="102"/>
      <c r="Z43" s="98"/>
      <c r="AA43" s="103"/>
      <c r="AB43" s="104"/>
      <c r="AC43" s="103"/>
      <c r="AD43" s="102"/>
      <c r="AE43" s="98"/>
      <c r="AF43" s="98"/>
      <c r="AG43" s="98"/>
      <c r="AH43" s="98"/>
      <c r="AI43" s="103"/>
      <c r="AJ43" s="104"/>
      <c r="AK43" s="103"/>
      <c r="AL43" s="102"/>
      <c r="AM43" s="98"/>
      <c r="AN43" s="98"/>
      <c r="AO43" s="98"/>
      <c r="AP43" s="64"/>
      <c r="AQ43" s="64"/>
      <c r="AR43" s="64"/>
      <c r="AS43" s="64"/>
      <c r="AT43" s="64"/>
      <c r="AU43" s="64"/>
      <c r="AV43" s="64"/>
      <c r="AW43" s="64"/>
    </row>
    <row r="44" spans="1:52" s="64" customFormat="1" ht="26.25" x14ac:dyDescent="0.3">
      <c r="A44" s="89">
        <v>3</v>
      </c>
      <c r="B44" s="105"/>
      <c r="D44" s="91"/>
      <c r="K44" s="92"/>
      <c r="L44" s="93" t="str">
        <f>($A$3)</f>
        <v>Szendrey Tibor</v>
      </c>
      <c r="M44" s="92"/>
      <c r="N44" s="94">
        <v>2</v>
      </c>
      <c r="O44" s="95" t="s">
        <v>668</v>
      </c>
      <c r="P44" s="94">
        <v>1</v>
      </c>
      <c r="R44" s="64" t="str">
        <f>($A$7)</f>
        <v>Fülöp Elemér</v>
      </c>
      <c r="W44" s="92"/>
      <c r="Y44" s="91"/>
      <c r="AY44" s="96"/>
    </row>
    <row r="45" spans="1:52" ht="20.25" x14ac:dyDescent="0.3">
      <c r="A45" s="97"/>
      <c r="B45" s="106"/>
      <c r="E45" s="64"/>
      <c r="F45" s="64"/>
      <c r="G45" s="64"/>
      <c r="H45" s="64"/>
      <c r="I45" s="64"/>
      <c r="J45" s="64"/>
      <c r="L45" s="93" t="str">
        <f>($A$4)</f>
        <v>Donáth Tibor</v>
      </c>
      <c r="N45" s="94">
        <v>0</v>
      </c>
      <c r="O45" s="95" t="s">
        <v>668</v>
      </c>
      <c r="P45" s="94">
        <v>1</v>
      </c>
      <c r="R45" s="64" t="str">
        <f>($A$6)</f>
        <v>Komáromi Zsolt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99"/>
      <c r="AJ45" s="95"/>
      <c r="AK45" s="99"/>
      <c r="AM45" s="64"/>
      <c r="AN45" s="64"/>
      <c r="AO45" s="64"/>
      <c r="AP45" s="64"/>
      <c r="AQ45" s="64"/>
      <c r="AR45" s="64"/>
      <c r="AT45" s="64"/>
      <c r="AU45" s="64"/>
      <c r="AV45" s="64"/>
      <c r="AW45" s="64"/>
      <c r="AY45" s="96"/>
    </row>
    <row r="46" spans="1:52" ht="20.25" x14ac:dyDescent="0.3">
      <c r="A46" s="97"/>
      <c r="B46" s="106"/>
      <c r="D46" s="91"/>
      <c r="E46" s="64"/>
      <c r="F46" s="64"/>
      <c r="G46" s="64"/>
      <c r="H46" s="64"/>
      <c r="I46" s="64"/>
      <c r="J46" s="64"/>
      <c r="L46" s="93" t="str">
        <f>($A$5)</f>
        <v>Nagy Dani</v>
      </c>
      <c r="N46" s="94">
        <v>0</v>
      </c>
      <c r="O46" s="95" t="s">
        <v>668</v>
      </c>
      <c r="P46" s="94">
        <v>0</v>
      </c>
      <c r="Q46" s="99"/>
      <c r="R46" s="64" t="str">
        <f>($A$12)</f>
        <v>Major István</v>
      </c>
      <c r="S46" s="64"/>
      <c r="V46" s="64"/>
      <c r="Y46" s="91"/>
      <c r="Z46" s="64"/>
      <c r="AA46" s="92"/>
      <c r="AB46" s="92"/>
      <c r="AC46" s="92"/>
      <c r="AE46" s="64"/>
      <c r="AF46" s="64"/>
      <c r="AG46" s="64"/>
      <c r="AH46" s="64"/>
      <c r="AI46" s="92"/>
      <c r="AJ46" s="92"/>
      <c r="AK46" s="92"/>
      <c r="AM46" s="64"/>
      <c r="AN46" s="64"/>
      <c r="AO46" s="64"/>
      <c r="AP46" s="64"/>
      <c r="AQ46" s="64"/>
      <c r="AR46" s="64"/>
      <c r="AT46" s="64"/>
      <c r="AU46" s="64"/>
      <c r="AV46" s="64"/>
      <c r="AW46" s="64"/>
      <c r="AY46" s="96"/>
      <c r="AZ46" s="64"/>
    </row>
    <row r="47" spans="1:52" ht="20.25" x14ac:dyDescent="0.3">
      <c r="A47" s="97"/>
      <c r="B47" s="106"/>
      <c r="E47" s="64"/>
      <c r="F47" s="64"/>
      <c r="G47" s="64"/>
      <c r="H47" s="64"/>
      <c r="I47" s="64"/>
      <c r="J47" s="64"/>
      <c r="L47" s="93" t="str">
        <f>($A$8)</f>
        <v>Pákai György</v>
      </c>
      <c r="N47" s="94">
        <v>1</v>
      </c>
      <c r="O47" s="95" t="s">
        <v>668</v>
      </c>
      <c r="P47" s="94">
        <v>0</v>
      </c>
      <c r="R47" s="64" t="str">
        <f>($A$11)</f>
        <v>Mészáros György</v>
      </c>
      <c r="S47" s="64"/>
      <c r="V47" s="64"/>
      <c r="Z47" s="64"/>
      <c r="AA47" s="99"/>
      <c r="AB47" s="95"/>
      <c r="AC47" s="99"/>
      <c r="AE47" s="64"/>
      <c r="AF47" s="64"/>
      <c r="AG47" s="64"/>
      <c r="AH47" s="64"/>
      <c r="AI47" s="99"/>
      <c r="AJ47" s="95"/>
      <c r="AK47" s="99"/>
      <c r="AM47" s="64"/>
      <c r="AN47" s="64"/>
      <c r="AO47" s="64"/>
      <c r="AP47" s="64"/>
      <c r="AQ47" s="64"/>
      <c r="AR47" s="64"/>
      <c r="AT47" s="64"/>
      <c r="AU47" s="64"/>
      <c r="AV47" s="64"/>
      <c r="AW47" s="64"/>
      <c r="AY47" s="96"/>
    </row>
    <row r="48" spans="1:52" ht="20.25" x14ac:dyDescent="0.3">
      <c r="A48" s="97"/>
      <c r="B48" s="106"/>
      <c r="D48" s="91"/>
      <c r="E48" s="64"/>
      <c r="F48" s="64"/>
      <c r="G48" s="64"/>
      <c r="H48" s="64"/>
      <c r="I48" s="64"/>
      <c r="J48" s="64"/>
      <c r="L48" s="93" t="str">
        <f>($A$9)</f>
        <v>Plemic Stevan</v>
      </c>
      <c r="N48" s="94">
        <v>1</v>
      </c>
      <c r="O48" s="95" t="s">
        <v>668</v>
      </c>
      <c r="P48" s="94">
        <v>0</v>
      </c>
      <c r="Q48" s="99" t="s">
        <v>669</v>
      </c>
      <c r="R48" s="64" t="str">
        <f>($A$10)</f>
        <v>Nagy Attila</v>
      </c>
      <c r="S48" s="64"/>
      <c r="V48" s="64"/>
      <c r="Y48" s="91"/>
      <c r="Z48" s="64"/>
      <c r="AA48" s="92"/>
      <c r="AB48" s="92"/>
      <c r="AC48" s="92"/>
      <c r="AE48" s="64"/>
      <c r="AF48" s="64"/>
      <c r="AG48" s="64"/>
      <c r="AH48" s="64"/>
      <c r="AI48" s="92"/>
      <c r="AJ48" s="92"/>
      <c r="AK48" s="92"/>
      <c r="AM48" s="64"/>
      <c r="AN48" s="64"/>
      <c r="AO48" s="64"/>
      <c r="AP48" s="64"/>
      <c r="AQ48" s="64"/>
      <c r="AR48" s="64"/>
      <c r="AT48" s="64"/>
      <c r="AU48" s="64"/>
      <c r="AV48" s="64"/>
      <c r="AW48" s="64"/>
      <c r="AY48" s="96"/>
      <c r="AZ48" s="64"/>
    </row>
    <row r="49" spans="1:52" ht="3.75" customHeight="1" x14ac:dyDescent="0.3">
      <c r="A49" s="97"/>
      <c r="B49" s="106"/>
      <c r="C49" s="107"/>
      <c r="D49" s="108"/>
      <c r="E49" s="106"/>
      <c r="F49" s="106"/>
      <c r="G49" s="106"/>
      <c r="H49" s="106"/>
      <c r="I49" s="106"/>
      <c r="J49" s="106"/>
      <c r="K49" s="109"/>
      <c r="L49" s="109"/>
      <c r="M49" s="109"/>
      <c r="N49" s="106"/>
      <c r="O49" s="110"/>
      <c r="P49" s="111"/>
      <c r="Q49" s="110"/>
      <c r="R49" s="106"/>
      <c r="S49" s="106"/>
      <c r="T49" s="109"/>
      <c r="U49" s="109"/>
      <c r="V49" s="106"/>
      <c r="W49" s="109"/>
      <c r="X49" s="109"/>
      <c r="Y49" s="109"/>
      <c r="Z49" s="106"/>
      <c r="AA49" s="110"/>
      <c r="AB49" s="111"/>
      <c r="AC49" s="110"/>
      <c r="AD49" s="109"/>
      <c r="AE49" s="106"/>
      <c r="AF49" s="106"/>
      <c r="AG49" s="106"/>
      <c r="AH49" s="106"/>
      <c r="AI49" s="110"/>
      <c r="AJ49" s="111"/>
      <c r="AK49" s="110"/>
      <c r="AL49" s="109"/>
      <c r="AM49" s="106"/>
      <c r="AN49" s="106"/>
      <c r="AO49" s="106"/>
      <c r="AP49" s="64"/>
      <c r="AQ49" s="64"/>
      <c r="AR49" s="64"/>
      <c r="AS49" s="64"/>
      <c r="AT49" s="64"/>
      <c r="AU49" s="64"/>
      <c r="AV49" s="64"/>
      <c r="AW49" s="64"/>
    </row>
    <row r="50" spans="1:52" s="64" customFormat="1" ht="26.25" x14ac:dyDescent="0.3">
      <c r="A50" s="89">
        <v>7</v>
      </c>
      <c r="B50" s="90"/>
      <c r="D50" s="91"/>
      <c r="K50" s="92"/>
      <c r="L50" s="93" t="str">
        <f>($A$3)</f>
        <v>Szendrey Tibor</v>
      </c>
      <c r="M50" s="92"/>
      <c r="N50" s="94">
        <v>1</v>
      </c>
      <c r="O50" s="95" t="s">
        <v>668</v>
      </c>
      <c r="P50" s="94">
        <v>2</v>
      </c>
      <c r="R50" s="64" t="str">
        <f>($A$6)</f>
        <v>Komáromi Zsolt</v>
      </c>
      <c r="W50" s="92"/>
      <c r="Y50" s="91"/>
      <c r="AY50" s="96"/>
    </row>
    <row r="51" spans="1:52" ht="20.25" x14ac:dyDescent="0.3">
      <c r="A51" s="97"/>
      <c r="B51" s="98"/>
      <c r="E51" s="64"/>
      <c r="F51" s="64"/>
      <c r="G51" s="64"/>
      <c r="H51" s="64"/>
      <c r="I51" s="64"/>
      <c r="J51" s="64"/>
      <c r="L51" s="93" t="str">
        <f>($A$4)</f>
        <v>Donáth Tibor</v>
      </c>
      <c r="N51" s="94">
        <v>2</v>
      </c>
      <c r="O51" s="95" t="s">
        <v>668</v>
      </c>
      <c r="P51" s="94">
        <v>0</v>
      </c>
      <c r="R51" s="64" t="str">
        <f>($A$5)</f>
        <v>Nagy Dani</v>
      </c>
      <c r="S51" s="64"/>
      <c r="V51" s="64"/>
      <c r="Z51" s="64"/>
      <c r="AA51" s="99"/>
      <c r="AB51" s="95"/>
      <c r="AC51" s="99"/>
      <c r="AE51" s="64"/>
      <c r="AF51" s="64"/>
      <c r="AG51" s="64"/>
      <c r="AH51" s="64"/>
      <c r="AI51" s="99"/>
      <c r="AJ51" s="95"/>
      <c r="AK51" s="99"/>
      <c r="AM51" s="64"/>
      <c r="AN51" s="64"/>
      <c r="AO51" s="64"/>
      <c r="AP51" s="64"/>
      <c r="AQ51" s="64"/>
      <c r="AR51" s="64"/>
      <c r="AT51" s="64"/>
      <c r="AU51" s="64"/>
      <c r="AV51" s="64"/>
      <c r="AW51" s="64"/>
      <c r="AY51" s="96"/>
    </row>
    <row r="52" spans="1:52" ht="20.25" x14ac:dyDescent="0.3">
      <c r="A52" s="97"/>
      <c r="B52" s="98"/>
      <c r="D52" s="91"/>
      <c r="E52" s="64"/>
      <c r="F52" s="64"/>
      <c r="G52" s="64"/>
      <c r="H52" s="64"/>
      <c r="I52" s="64"/>
      <c r="J52" s="64"/>
      <c r="L52" s="93" t="str">
        <f>($A$7)</f>
        <v>Fülöp Elemér</v>
      </c>
      <c r="N52" s="94">
        <v>4</v>
      </c>
      <c r="O52" s="95" t="s">
        <v>668</v>
      </c>
      <c r="P52" s="94">
        <v>1</v>
      </c>
      <c r="Q52" s="99"/>
      <c r="R52" s="64" t="str">
        <f>($A$11)</f>
        <v>Mészáros György</v>
      </c>
      <c r="S52" s="64"/>
      <c r="V52" s="64"/>
      <c r="Y52" s="91"/>
      <c r="Z52" s="64"/>
      <c r="AA52" s="92"/>
      <c r="AB52" s="92"/>
      <c r="AC52" s="92"/>
      <c r="AE52" s="64"/>
      <c r="AF52" s="64"/>
      <c r="AG52" s="64"/>
      <c r="AH52" s="64"/>
      <c r="AI52" s="92"/>
      <c r="AJ52" s="92"/>
      <c r="AK52" s="92"/>
      <c r="AM52" s="64"/>
      <c r="AN52" s="64"/>
      <c r="AO52" s="64"/>
      <c r="AP52" s="64"/>
      <c r="AQ52" s="64"/>
      <c r="AR52" s="64"/>
      <c r="AT52" s="64"/>
      <c r="AU52" s="64"/>
      <c r="AV52" s="64"/>
      <c r="AW52" s="64"/>
      <c r="AY52" s="96"/>
      <c r="AZ52" s="64"/>
    </row>
    <row r="53" spans="1:52" ht="20.25" x14ac:dyDescent="0.3">
      <c r="A53" s="97"/>
      <c r="B53" s="98"/>
      <c r="E53" s="64"/>
      <c r="F53" s="64"/>
      <c r="G53" s="64"/>
      <c r="H53" s="64"/>
      <c r="I53" s="64"/>
      <c r="J53" s="64"/>
      <c r="L53" s="93" t="str">
        <f>($A$8)</f>
        <v>Pákai György</v>
      </c>
      <c r="N53" s="94">
        <v>2</v>
      </c>
      <c r="O53" s="95" t="s">
        <v>668</v>
      </c>
      <c r="P53" s="94">
        <v>1</v>
      </c>
      <c r="R53" s="64" t="str">
        <f>($A$10)</f>
        <v>Nagy Attila</v>
      </c>
      <c r="S53" s="64"/>
      <c r="V53" s="64"/>
      <c r="Z53" s="64"/>
      <c r="AA53" s="99"/>
      <c r="AB53" s="95"/>
      <c r="AC53" s="99"/>
      <c r="AE53" s="64"/>
      <c r="AF53" s="64"/>
      <c r="AG53" s="64"/>
      <c r="AH53" s="64"/>
      <c r="AI53" s="99"/>
      <c r="AJ53" s="95"/>
      <c r="AK53" s="99"/>
      <c r="AM53" s="64"/>
      <c r="AN53" s="64"/>
      <c r="AO53" s="64"/>
      <c r="AP53" s="64"/>
      <c r="AQ53" s="64"/>
      <c r="AR53" s="64"/>
      <c r="AT53" s="64"/>
      <c r="AU53" s="64"/>
      <c r="AV53" s="64"/>
      <c r="AW53" s="64"/>
      <c r="AY53" s="96"/>
    </row>
    <row r="54" spans="1:52" ht="20.25" x14ac:dyDescent="0.3">
      <c r="A54" s="97"/>
      <c r="B54" s="98"/>
      <c r="D54" s="91"/>
      <c r="E54" s="64"/>
      <c r="F54" s="64"/>
      <c r="G54" s="64"/>
      <c r="H54" s="64"/>
      <c r="I54" s="64"/>
      <c r="J54" s="64"/>
      <c r="L54" s="93" t="str">
        <f>($A$9)</f>
        <v>Plemic Stevan</v>
      </c>
      <c r="N54" s="94">
        <v>0</v>
      </c>
      <c r="O54" s="95" t="s">
        <v>668</v>
      </c>
      <c r="P54" s="94">
        <v>1</v>
      </c>
      <c r="Q54" s="99" t="s">
        <v>669</v>
      </c>
      <c r="R54" s="64" t="str">
        <f>($A$12)</f>
        <v>Major István</v>
      </c>
      <c r="S54" s="64"/>
      <c r="V54" s="64"/>
      <c r="Y54" s="91"/>
      <c r="Z54" s="64"/>
      <c r="AA54" s="92"/>
      <c r="AB54" s="92"/>
      <c r="AC54" s="92"/>
      <c r="AE54" s="64"/>
      <c r="AF54" s="64"/>
      <c r="AG54" s="64"/>
      <c r="AH54" s="64"/>
      <c r="AI54" s="92"/>
      <c r="AJ54" s="92"/>
      <c r="AK54" s="92"/>
      <c r="AM54" s="64"/>
      <c r="AN54" s="64"/>
      <c r="AO54" s="64"/>
      <c r="AP54" s="64"/>
      <c r="AQ54" s="64"/>
      <c r="AR54" s="64"/>
      <c r="AT54" s="64"/>
      <c r="AU54" s="64"/>
      <c r="AV54" s="64"/>
      <c r="AW54" s="64"/>
      <c r="AY54" s="96"/>
      <c r="AZ54" s="64"/>
    </row>
    <row r="55" spans="1:52" ht="3.75" customHeight="1" x14ac:dyDescent="0.3">
      <c r="A55" s="97"/>
      <c r="B55" s="98"/>
      <c r="C55" s="100"/>
      <c r="D55" s="101"/>
      <c r="E55" s="98"/>
      <c r="F55" s="98"/>
      <c r="G55" s="98"/>
      <c r="H55" s="98"/>
      <c r="I55" s="98"/>
      <c r="J55" s="98"/>
      <c r="K55" s="102"/>
      <c r="L55" s="102"/>
      <c r="M55" s="102"/>
      <c r="N55" s="98"/>
      <c r="O55" s="103"/>
      <c r="P55" s="104"/>
      <c r="Q55" s="103"/>
      <c r="R55" s="98"/>
      <c r="S55" s="98"/>
      <c r="T55" s="102"/>
      <c r="U55" s="102"/>
      <c r="V55" s="98"/>
      <c r="W55" s="102"/>
      <c r="X55" s="102"/>
      <c r="Y55" s="102"/>
      <c r="Z55" s="98"/>
      <c r="AA55" s="103"/>
      <c r="AB55" s="104"/>
      <c r="AC55" s="103"/>
      <c r="AD55" s="102"/>
      <c r="AE55" s="98"/>
      <c r="AF55" s="98"/>
      <c r="AG55" s="98"/>
      <c r="AH55" s="98"/>
      <c r="AI55" s="103"/>
      <c r="AJ55" s="104"/>
      <c r="AK55" s="103"/>
      <c r="AL55" s="102"/>
      <c r="AM55" s="98"/>
      <c r="AN55" s="98"/>
      <c r="AO55" s="98"/>
      <c r="AP55" s="64"/>
      <c r="AQ55" s="64"/>
      <c r="AR55" s="64"/>
      <c r="AS55" s="64"/>
      <c r="AT55" s="64"/>
      <c r="AU55" s="64"/>
      <c r="AV55" s="64"/>
      <c r="AW55" s="64"/>
    </row>
    <row r="56" spans="1:52" s="64" customFormat="1" ht="26.25" x14ac:dyDescent="0.3">
      <c r="A56" s="89">
        <v>8</v>
      </c>
      <c r="B56" s="105"/>
      <c r="D56" s="91"/>
      <c r="K56" s="92"/>
      <c r="L56" s="93" t="str">
        <f>($A$3)</f>
        <v>Szendrey Tibor</v>
      </c>
      <c r="M56" s="92"/>
      <c r="N56" s="94">
        <v>2</v>
      </c>
      <c r="O56" s="95" t="s">
        <v>668</v>
      </c>
      <c r="P56" s="94">
        <v>0</v>
      </c>
      <c r="R56" s="64" t="str">
        <f>($A$5)</f>
        <v>Nagy Dani</v>
      </c>
      <c r="W56" s="92"/>
      <c r="Y56" s="91"/>
      <c r="AY56" s="96"/>
    </row>
    <row r="57" spans="1:52" ht="20.25" x14ac:dyDescent="0.3">
      <c r="A57" s="97"/>
      <c r="B57" s="106"/>
      <c r="D57" s="91"/>
      <c r="E57" s="64"/>
      <c r="F57" s="64"/>
      <c r="G57" s="64"/>
      <c r="H57" s="64"/>
      <c r="I57" s="64"/>
      <c r="J57" s="64"/>
      <c r="L57" s="93" t="str">
        <f>($A$4)</f>
        <v>Donáth Tibor</v>
      </c>
      <c r="N57" s="94">
        <v>0</v>
      </c>
      <c r="O57" s="95" t="s">
        <v>668</v>
      </c>
      <c r="P57" s="94">
        <v>1</v>
      </c>
      <c r="R57" s="64" t="str">
        <f>($A$12)</f>
        <v>Major István</v>
      </c>
      <c r="S57" s="64"/>
      <c r="V57" s="64"/>
      <c r="Y57" s="91"/>
      <c r="Z57" s="64"/>
      <c r="AA57" s="92"/>
      <c r="AB57" s="92"/>
      <c r="AC57" s="92"/>
      <c r="AE57" s="64"/>
      <c r="AF57" s="64"/>
      <c r="AG57" s="64"/>
      <c r="AH57" s="64"/>
      <c r="AI57" s="92"/>
      <c r="AJ57" s="92"/>
      <c r="AK57" s="92"/>
      <c r="AM57" s="64"/>
      <c r="AN57" s="64"/>
      <c r="AO57" s="64"/>
      <c r="AP57" s="64"/>
      <c r="AQ57" s="64"/>
      <c r="AR57" s="64"/>
      <c r="AT57" s="64"/>
      <c r="AU57" s="64"/>
      <c r="AV57" s="64"/>
      <c r="AW57" s="64"/>
      <c r="AY57" s="96"/>
      <c r="AZ57" s="64"/>
    </row>
    <row r="58" spans="1:52" ht="20.25" x14ac:dyDescent="0.3">
      <c r="A58" s="97"/>
      <c r="B58" s="106"/>
      <c r="D58" s="91"/>
      <c r="E58" s="64"/>
      <c r="F58" s="64"/>
      <c r="G58" s="64"/>
      <c r="H58" s="64"/>
      <c r="I58" s="64"/>
      <c r="J58" s="64"/>
      <c r="L58" s="93" t="str">
        <f>($A$6)</f>
        <v>Komáromi Zsolt</v>
      </c>
      <c r="N58" s="94">
        <v>1</v>
      </c>
      <c r="O58" s="95" t="s">
        <v>668</v>
      </c>
      <c r="P58" s="94">
        <v>0</v>
      </c>
      <c r="Q58" s="99"/>
      <c r="R58" s="64" t="str">
        <f>($A$11)</f>
        <v>Mészáros György</v>
      </c>
      <c r="S58" s="64"/>
      <c r="V58" s="64"/>
      <c r="Y58" s="91"/>
      <c r="Z58" s="64"/>
      <c r="AA58" s="92"/>
      <c r="AB58" s="92"/>
      <c r="AC58" s="92"/>
      <c r="AE58" s="64"/>
      <c r="AF58" s="64"/>
      <c r="AG58" s="64"/>
      <c r="AH58" s="64"/>
      <c r="AI58" s="92"/>
      <c r="AJ58" s="92"/>
      <c r="AK58" s="92"/>
      <c r="AM58" s="64"/>
      <c r="AN58" s="64"/>
      <c r="AO58" s="64"/>
      <c r="AP58" s="64"/>
      <c r="AQ58" s="64"/>
      <c r="AR58" s="64"/>
      <c r="AT58" s="64"/>
      <c r="AU58" s="64"/>
      <c r="AV58" s="64"/>
      <c r="AW58" s="64"/>
      <c r="AY58" s="96"/>
      <c r="AZ58" s="64"/>
    </row>
    <row r="59" spans="1:52" ht="20.25" x14ac:dyDescent="0.3">
      <c r="A59" s="97"/>
      <c r="B59" s="106"/>
      <c r="D59" s="91"/>
      <c r="E59" s="64"/>
      <c r="F59" s="64"/>
      <c r="G59" s="64"/>
      <c r="H59" s="64"/>
      <c r="I59" s="64"/>
      <c r="J59" s="64"/>
      <c r="L59" s="93" t="str">
        <f>($A$7)</f>
        <v>Fülöp Elemér</v>
      </c>
      <c r="N59" s="94">
        <v>4</v>
      </c>
      <c r="O59" s="95" t="s">
        <v>668</v>
      </c>
      <c r="P59" s="94">
        <v>0</v>
      </c>
      <c r="R59" s="64" t="str">
        <f>($A$10)</f>
        <v>Nagy Attila</v>
      </c>
      <c r="S59" s="64"/>
      <c r="V59" s="64"/>
      <c r="Y59" s="91"/>
      <c r="Z59" s="64"/>
      <c r="AA59" s="92"/>
      <c r="AB59" s="92"/>
      <c r="AC59" s="92"/>
      <c r="AE59" s="64"/>
      <c r="AF59" s="64"/>
      <c r="AG59" s="64"/>
      <c r="AH59" s="64"/>
      <c r="AI59" s="92"/>
      <c r="AJ59" s="92"/>
      <c r="AK59" s="92"/>
      <c r="AM59" s="64"/>
      <c r="AN59" s="64"/>
      <c r="AO59" s="64"/>
      <c r="AP59" s="64"/>
      <c r="AQ59" s="64"/>
      <c r="AR59" s="64"/>
      <c r="AT59" s="64"/>
      <c r="AU59" s="64"/>
      <c r="AV59" s="64"/>
      <c r="AW59" s="64"/>
      <c r="AY59" s="96"/>
      <c r="AZ59" s="64"/>
    </row>
    <row r="60" spans="1:52" ht="20.25" x14ac:dyDescent="0.3">
      <c r="A60" s="97"/>
      <c r="B60" s="106"/>
      <c r="D60" s="91"/>
      <c r="E60" s="64"/>
      <c r="F60" s="64"/>
      <c r="G60" s="64"/>
      <c r="H60" s="64"/>
      <c r="I60" s="64"/>
      <c r="J60" s="64"/>
      <c r="L60" s="93" t="str">
        <f>($A$8)</f>
        <v>Pákai György</v>
      </c>
      <c r="N60" s="94">
        <v>0</v>
      </c>
      <c r="O60" s="95" t="s">
        <v>668</v>
      </c>
      <c r="P60" s="94">
        <v>1</v>
      </c>
      <c r="Q60" s="99" t="s">
        <v>669</v>
      </c>
      <c r="R60" s="64" t="str">
        <f>($A$9)</f>
        <v>Plemic Stevan</v>
      </c>
      <c r="S60" s="64"/>
      <c r="V60" s="64"/>
      <c r="Y60" s="91"/>
      <c r="Z60" s="64"/>
      <c r="AA60" s="92"/>
      <c r="AB60" s="92"/>
      <c r="AC60" s="92"/>
      <c r="AE60" s="64"/>
      <c r="AF60" s="64"/>
      <c r="AG60" s="64"/>
      <c r="AH60" s="64"/>
      <c r="AI60" s="92"/>
      <c r="AJ60" s="92"/>
      <c r="AK60" s="92"/>
      <c r="AM60" s="64"/>
      <c r="AN60" s="64"/>
      <c r="AO60" s="64"/>
      <c r="AP60" s="64"/>
      <c r="AQ60" s="64"/>
      <c r="AR60" s="64"/>
      <c r="AT60" s="64"/>
      <c r="AU60" s="64"/>
      <c r="AV60" s="64"/>
      <c r="AW60" s="64"/>
      <c r="AY60" s="96"/>
      <c r="AZ60" s="64"/>
    </row>
    <row r="61" spans="1:52" ht="3.75" customHeight="1" x14ac:dyDescent="0.3">
      <c r="A61" s="97"/>
      <c r="B61" s="106"/>
      <c r="C61" s="107"/>
      <c r="D61" s="108"/>
      <c r="E61" s="106"/>
      <c r="F61" s="106"/>
      <c r="G61" s="106"/>
      <c r="H61" s="106"/>
      <c r="I61" s="106"/>
      <c r="J61" s="106"/>
      <c r="K61" s="109"/>
      <c r="L61" s="109"/>
      <c r="M61" s="109"/>
      <c r="N61" s="106"/>
      <c r="O61" s="110"/>
      <c r="P61" s="111"/>
      <c r="Q61" s="110"/>
      <c r="R61" s="106"/>
      <c r="S61" s="106"/>
      <c r="T61" s="109"/>
      <c r="U61" s="109"/>
      <c r="V61" s="106"/>
      <c r="W61" s="109"/>
      <c r="X61" s="109"/>
      <c r="Y61" s="109"/>
      <c r="Z61" s="106"/>
      <c r="AA61" s="110"/>
      <c r="AB61" s="111"/>
      <c r="AC61" s="110"/>
      <c r="AD61" s="109"/>
      <c r="AE61" s="106"/>
      <c r="AF61" s="106"/>
      <c r="AG61" s="106"/>
      <c r="AH61" s="106"/>
      <c r="AI61" s="110"/>
      <c r="AJ61" s="111"/>
      <c r="AK61" s="110"/>
      <c r="AL61" s="109"/>
      <c r="AM61" s="106"/>
      <c r="AN61" s="106"/>
      <c r="AO61" s="106"/>
      <c r="AP61" s="64"/>
      <c r="AQ61" s="64"/>
      <c r="AR61" s="64"/>
      <c r="AS61" s="64"/>
      <c r="AT61" s="64"/>
      <c r="AU61" s="64"/>
      <c r="AV61" s="64"/>
      <c r="AW61" s="64"/>
    </row>
    <row r="62" spans="1:52" s="64" customFormat="1" ht="26.25" x14ac:dyDescent="0.3">
      <c r="A62" s="89">
        <v>9</v>
      </c>
      <c r="B62" s="90"/>
      <c r="D62" s="91"/>
      <c r="K62" s="92"/>
      <c r="L62" s="93" t="str">
        <f>($A$3)</f>
        <v>Szendrey Tibor</v>
      </c>
      <c r="M62" s="92"/>
      <c r="N62" s="94">
        <v>0</v>
      </c>
      <c r="O62" s="95" t="s">
        <v>668</v>
      </c>
      <c r="P62" s="94">
        <v>2</v>
      </c>
      <c r="R62" s="64" t="str">
        <f>($A$4)</f>
        <v>Donáth Tibor</v>
      </c>
      <c r="W62" s="92"/>
      <c r="Y62" s="91"/>
      <c r="AY62" s="96"/>
    </row>
    <row r="63" spans="1:52" ht="20.25" x14ac:dyDescent="0.3">
      <c r="A63" s="97"/>
      <c r="B63" s="98"/>
      <c r="E63" s="64"/>
      <c r="F63" s="64"/>
      <c r="G63" s="64"/>
      <c r="H63" s="64"/>
      <c r="I63" s="64"/>
      <c r="J63" s="64"/>
      <c r="L63" s="93" t="str">
        <f>($A$5)</f>
        <v>Nagy Dani</v>
      </c>
      <c r="N63" s="94">
        <v>1</v>
      </c>
      <c r="O63" s="95" t="s">
        <v>668</v>
      </c>
      <c r="P63" s="94">
        <v>2</v>
      </c>
      <c r="R63" s="64" t="str">
        <f>($A$11)</f>
        <v>Mészáros György</v>
      </c>
      <c r="S63" s="64"/>
      <c r="V63" s="64"/>
      <c r="Z63" s="64"/>
      <c r="AA63" s="99"/>
      <c r="AB63" s="95"/>
      <c r="AC63" s="99"/>
      <c r="AE63" s="64"/>
      <c r="AF63" s="64"/>
      <c r="AG63" s="64"/>
      <c r="AH63" s="64"/>
      <c r="AI63" s="99"/>
      <c r="AJ63" s="95"/>
      <c r="AK63" s="99"/>
      <c r="AM63" s="64"/>
      <c r="AN63" s="64"/>
      <c r="AO63" s="64"/>
      <c r="AP63" s="64"/>
      <c r="AQ63" s="64"/>
      <c r="AR63" s="64"/>
      <c r="AT63" s="64"/>
      <c r="AU63" s="64"/>
      <c r="AV63" s="64"/>
      <c r="AW63" s="64"/>
      <c r="AY63" s="96"/>
    </row>
    <row r="64" spans="1:52" ht="20.25" x14ac:dyDescent="0.3">
      <c r="A64" s="97"/>
      <c r="B64" s="98"/>
      <c r="E64" s="64"/>
      <c r="F64" s="64"/>
      <c r="G64" s="64"/>
      <c r="H64" s="64"/>
      <c r="I64" s="64"/>
      <c r="J64" s="64"/>
      <c r="L64" s="93" t="str">
        <f>($A$6)</f>
        <v>Komáromi Zsolt</v>
      </c>
      <c r="N64" s="94">
        <v>3</v>
      </c>
      <c r="O64" s="95" t="s">
        <v>668</v>
      </c>
      <c r="P64" s="94">
        <v>0</v>
      </c>
      <c r="Q64" s="99"/>
      <c r="R64" s="64" t="str">
        <f>($A$10)</f>
        <v>Nagy Attila</v>
      </c>
      <c r="S64" s="64"/>
      <c r="V64" s="64"/>
      <c r="Y64" s="91"/>
      <c r="Z64" s="64"/>
      <c r="AA64" s="92"/>
      <c r="AB64" s="92"/>
      <c r="AC64" s="92"/>
      <c r="AE64" s="64"/>
      <c r="AF64" s="64"/>
      <c r="AG64" s="64"/>
      <c r="AH64" s="64"/>
      <c r="AI64" s="92"/>
      <c r="AJ64" s="92"/>
      <c r="AK64" s="92"/>
      <c r="AM64" s="64"/>
      <c r="AN64" s="64"/>
      <c r="AO64" s="64"/>
      <c r="AP64" s="64"/>
      <c r="AQ64" s="64"/>
      <c r="AR64" s="64"/>
      <c r="AT64" s="64"/>
      <c r="AU64" s="64"/>
      <c r="AV64" s="64"/>
      <c r="AW64" s="64"/>
      <c r="AY64" s="96"/>
      <c r="AZ64" s="64"/>
    </row>
    <row r="65" spans="1:52" ht="20.25" x14ac:dyDescent="0.3">
      <c r="A65" s="97"/>
      <c r="B65" s="98"/>
      <c r="E65" s="64"/>
      <c r="F65" s="64"/>
      <c r="G65" s="64"/>
      <c r="H65" s="64"/>
      <c r="I65" s="64"/>
      <c r="J65" s="64"/>
      <c r="L65" s="93" t="str">
        <f>($A$7)</f>
        <v>Fülöp Elemér</v>
      </c>
      <c r="N65" s="94">
        <v>3</v>
      </c>
      <c r="O65" s="95" t="s">
        <v>668</v>
      </c>
      <c r="P65" s="94">
        <v>0</v>
      </c>
      <c r="R65" s="64" t="str">
        <f>($A$9)</f>
        <v>Plemic Stevan</v>
      </c>
      <c r="S65" s="64"/>
      <c r="V65" s="64"/>
      <c r="Z65" s="64"/>
      <c r="AA65" s="99"/>
      <c r="AB65" s="95"/>
      <c r="AC65" s="99"/>
      <c r="AE65" s="64"/>
      <c r="AF65" s="64"/>
      <c r="AG65" s="64"/>
      <c r="AH65" s="64"/>
      <c r="AI65" s="99"/>
      <c r="AJ65" s="95"/>
      <c r="AK65" s="99"/>
      <c r="AM65" s="64"/>
      <c r="AN65" s="64"/>
      <c r="AO65" s="64"/>
      <c r="AP65" s="64"/>
      <c r="AQ65" s="64"/>
      <c r="AR65" s="64"/>
      <c r="AT65" s="64"/>
      <c r="AU65" s="64"/>
      <c r="AV65" s="64"/>
      <c r="AW65" s="64"/>
      <c r="AY65" s="96"/>
    </row>
    <row r="66" spans="1:52" ht="20.25" x14ac:dyDescent="0.3">
      <c r="A66" s="97"/>
      <c r="B66" s="98"/>
      <c r="D66" s="91"/>
      <c r="E66" s="64"/>
      <c r="F66" s="64"/>
      <c r="G66" s="64"/>
      <c r="H66" s="64"/>
      <c r="I66" s="64"/>
      <c r="J66" s="64"/>
      <c r="L66" s="93" t="str">
        <f>($A$8)</f>
        <v>Pákai György</v>
      </c>
      <c r="N66" s="94">
        <v>1</v>
      </c>
      <c r="O66" s="95" t="s">
        <v>668</v>
      </c>
      <c r="P66" s="94">
        <v>0</v>
      </c>
      <c r="Q66" s="99" t="s">
        <v>669</v>
      </c>
      <c r="R66" s="64" t="str">
        <f>($A$12)</f>
        <v>Major István</v>
      </c>
      <c r="S66" s="64"/>
      <c r="V66" s="64"/>
      <c r="Y66" s="91"/>
      <c r="Z66" s="64"/>
      <c r="AA66" s="92"/>
      <c r="AB66" s="92"/>
      <c r="AC66" s="92"/>
      <c r="AE66" s="64"/>
      <c r="AF66" s="64"/>
      <c r="AG66" s="64"/>
      <c r="AH66" s="64"/>
      <c r="AI66" s="92"/>
      <c r="AJ66" s="92"/>
      <c r="AK66" s="92"/>
      <c r="AM66" s="64"/>
      <c r="AN66" s="64"/>
      <c r="AO66" s="64"/>
      <c r="AP66" s="64"/>
      <c r="AQ66" s="64"/>
      <c r="AR66" s="64"/>
      <c r="AT66" s="64"/>
      <c r="AU66" s="64"/>
      <c r="AV66" s="64"/>
      <c r="AW66" s="64"/>
      <c r="AY66" s="96"/>
      <c r="AZ66" s="64"/>
    </row>
    <row r="67" spans="1:52" ht="3.75" customHeight="1" x14ac:dyDescent="0.3">
      <c r="A67" s="97"/>
      <c r="B67" s="98"/>
      <c r="C67" s="100"/>
      <c r="D67" s="101"/>
      <c r="E67" s="98"/>
      <c r="F67" s="98"/>
      <c r="G67" s="98"/>
      <c r="H67" s="98"/>
      <c r="I67" s="98"/>
      <c r="J67" s="98"/>
      <c r="K67" s="102"/>
      <c r="L67" s="102"/>
      <c r="M67" s="102"/>
      <c r="N67" s="98"/>
      <c r="O67" s="103"/>
      <c r="P67" s="104"/>
      <c r="Q67" s="103"/>
      <c r="R67" s="98"/>
      <c r="S67" s="98"/>
      <c r="T67" s="102"/>
      <c r="U67" s="102"/>
      <c r="V67" s="98"/>
      <c r="W67" s="102"/>
      <c r="X67" s="102"/>
      <c r="Y67" s="102"/>
      <c r="Z67" s="98"/>
      <c r="AA67" s="103"/>
      <c r="AB67" s="104"/>
      <c r="AC67" s="103"/>
      <c r="AD67" s="102"/>
      <c r="AE67" s="98"/>
      <c r="AF67" s="98"/>
      <c r="AG67" s="98"/>
      <c r="AH67" s="98"/>
      <c r="AI67" s="103"/>
      <c r="AJ67" s="104"/>
      <c r="AK67" s="103"/>
      <c r="AL67" s="102"/>
      <c r="AM67" s="98"/>
      <c r="AN67" s="98"/>
      <c r="AO67" s="98"/>
      <c r="AP67" s="64"/>
      <c r="AQ67" s="64"/>
      <c r="AR67" s="64"/>
      <c r="AS67" s="64"/>
      <c r="AT67" s="64"/>
      <c r="AU67" s="64"/>
      <c r="AV67" s="64"/>
      <c r="AW67" s="64"/>
    </row>
  </sheetData>
  <conditionalFormatting sqref="Q3:Q5 E4:E12 I5:I12 I3 M3:M4 M6:M12 Q7:Q12 U3:U6 U8:U12 Y3:Y7 Y9:Y12 AC3:AC8 AC10:AC12 AG3:AG9 AG11:AG12 AK3:AK10 AK12 AO3:AO11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S46"/>
  <sheetViews>
    <sheetView workbookViewId="0">
      <selection activeCell="BA5" sqref="BA5"/>
    </sheetView>
  </sheetViews>
  <sheetFormatPr defaultColWidth="3" defaultRowHeight="15" x14ac:dyDescent="0.25"/>
  <cols>
    <col min="1" max="1" width="21.28515625" customWidth="1"/>
    <col min="2" max="33" width="2.85546875" customWidth="1"/>
    <col min="34" max="34" width="1.42578125" customWidth="1"/>
    <col min="41" max="41" width="3.85546875" customWidth="1"/>
    <col min="42" max="42" width="0.85546875" customWidth="1"/>
    <col min="44" max="44" width="1" customWidth="1"/>
  </cols>
  <sheetData>
    <row r="1" spans="1:45" ht="16.5" thickBot="1" x14ac:dyDescent="0.3">
      <c r="A1" s="17" t="s">
        <v>720</v>
      </c>
      <c r="AI1" s="18">
        <v>42701</v>
      </c>
      <c r="AJ1" s="19"/>
      <c r="AK1" s="19"/>
      <c r="AL1" s="19"/>
      <c r="AM1" s="19"/>
      <c r="AN1" s="19"/>
      <c r="AO1" s="19"/>
      <c r="AQ1" s="20"/>
      <c r="AR1" s="21"/>
    </row>
    <row r="2" spans="1:45" ht="33.75" customHeight="1" thickTop="1" thickBot="1" x14ac:dyDescent="0.3">
      <c r="A2" s="112" t="s">
        <v>658</v>
      </c>
      <c r="B2" s="25" t="str">
        <f>(A3)</f>
        <v>Debreczi István</v>
      </c>
      <c r="C2" s="24"/>
      <c r="D2" s="25"/>
      <c r="E2" s="25"/>
      <c r="F2" s="26" t="str">
        <f>(A4)</f>
        <v>Koczor János</v>
      </c>
      <c r="G2" s="25"/>
      <c r="H2" s="25"/>
      <c r="I2" s="25"/>
      <c r="J2" s="26" t="str">
        <f>(A5)</f>
        <v>Nagy Béla</v>
      </c>
      <c r="K2" s="25"/>
      <c r="L2" s="25"/>
      <c r="M2" s="25"/>
      <c r="N2" s="26" t="str">
        <f>(A6)</f>
        <v>Horváth Imre</v>
      </c>
      <c r="O2" s="25"/>
      <c r="P2" s="25"/>
      <c r="Q2" s="25"/>
      <c r="R2" s="26" t="str">
        <f>(A7)</f>
        <v>Najror Zoltán</v>
      </c>
      <c r="S2" s="25"/>
      <c r="T2" s="25"/>
      <c r="U2" s="25"/>
      <c r="V2" s="26" t="str">
        <f>(A8)</f>
        <v>ifj. Nagy Attila</v>
      </c>
      <c r="W2" s="25"/>
      <c r="X2" s="25"/>
      <c r="Y2" s="25"/>
      <c r="Z2" s="26" t="str">
        <f>(A9)</f>
        <v>Lukács László</v>
      </c>
      <c r="AA2" s="25"/>
      <c r="AB2" s="25"/>
      <c r="AC2" s="25"/>
      <c r="AD2" s="26" t="str">
        <f>(A10)</f>
        <v>Máté Bálint</v>
      </c>
      <c r="AE2" s="25"/>
      <c r="AF2" s="25"/>
      <c r="AG2" s="25"/>
      <c r="AH2" s="27"/>
      <c r="AI2" s="28" t="s">
        <v>659</v>
      </c>
      <c r="AJ2" s="29" t="s">
        <v>660</v>
      </c>
      <c r="AK2" s="29" t="s">
        <v>661</v>
      </c>
      <c r="AL2" s="29" t="s">
        <v>662</v>
      </c>
      <c r="AM2" s="30" t="s">
        <v>663</v>
      </c>
      <c r="AN2" s="30" t="s">
        <v>664</v>
      </c>
      <c r="AO2" s="31" t="s">
        <v>665</v>
      </c>
      <c r="AP2" s="32"/>
      <c r="AQ2" s="33" t="s">
        <v>666</v>
      </c>
      <c r="AR2" s="34"/>
      <c r="AS2" s="35" t="s">
        <v>667</v>
      </c>
    </row>
    <row r="3" spans="1:45" ht="16.5" thickTop="1" x14ac:dyDescent="0.25">
      <c r="A3" s="36" t="s">
        <v>725</v>
      </c>
      <c r="B3" s="37"/>
      <c r="C3" s="38"/>
      <c r="D3" s="38"/>
      <c r="E3" s="38"/>
      <c r="F3" s="39">
        <v>7</v>
      </c>
      <c r="G3" s="40">
        <f>(N42)</f>
        <v>0</v>
      </c>
      <c r="H3" s="40">
        <f>(P42)</f>
        <v>0</v>
      </c>
      <c r="I3" s="41" t="str">
        <f>IF(G3=".","-",IF(G3&gt;H3,"g",IF(G3=H3,"d","v")))</f>
        <v>d</v>
      </c>
      <c r="J3" s="39">
        <v>6</v>
      </c>
      <c r="K3" s="42">
        <f>(N37)</f>
        <v>2</v>
      </c>
      <c r="L3" s="42">
        <f>(P37)</f>
        <v>2</v>
      </c>
      <c r="M3" s="41" t="str">
        <f>IF(K3=".","-",IF(K3&gt;L3,"g",IF(K3=L3,"d","v")))</f>
        <v>d</v>
      </c>
      <c r="N3" s="39">
        <v>5</v>
      </c>
      <c r="O3" s="42">
        <f>(N32)</f>
        <v>0</v>
      </c>
      <c r="P3" s="42">
        <f>(P32)</f>
        <v>3</v>
      </c>
      <c r="Q3" s="41" t="str">
        <f>IF(O3=".","-",IF(O3&gt;P3,"g",IF(O3=P3,"d","v")))</f>
        <v>v</v>
      </c>
      <c r="R3" s="39">
        <v>4</v>
      </c>
      <c r="S3" s="42">
        <f>(N27)</f>
        <v>2</v>
      </c>
      <c r="T3" s="42">
        <f>(P27)</f>
        <v>2</v>
      </c>
      <c r="U3" s="41" t="str">
        <f>IF(S3=".","-",IF(S3&gt;T3,"g",IF(S3=T3,"d","v")))</f>
        <v>d</v>
      </c>
      <c r="V3" s="39">
        <v>3</v>
      </c>
      <c r="W3" s="42">
        <f>(N22)</f>
        <v>2</v>
      </c>
      <c r="X3" s="42">
        <f>(P22)</f>
        <v>2</v>
      </c>
      <c r="Y3" s="41" t="str">
        <f>IF(W3=".","-",IF(W3&gt;X3,"g",IF(W3=X3,"d","v")))</f>
        <v>d</v>
      </c>
      <c r="Z3" s="39">
        <v>2</v>
      </c>
      <c r="AA3" s="42">
        <f>(N17)</f>
        <v>2</v>
      </c>
      <c r="AB3" s="42">
        <f>(P17)</f>
        <v>1</v>
      </c>
      <c r="AC3" s="41" t="str">
        <f t="shared" ref="AC3:AC8" si="0">IF(AA3=".","-",IF(AA3&gt;AB3,"g",IF(AA3=AB3,"d","v")))</f>
        <v>g</v>
      </c>
      <c r="AD3" s="39">
        <v>1</v>
      </c>
      <c r="AE3" s="42">
        <f>(N12)</f>
        <v>2</v>
      </c>
      <c r="AF3" s="42">
        <f>(P12)</f>
        <v>1</v>
      </c>
      <c r="AG3" s="41" t="str">
        <f t="shared" ref="AG3:AG9" si="1">IF(AE3=".","-",IF(AE3&gt;AF3,"g",IF(AE3=AF3,"d","v")))</f>
        <v>g</v>
      </c>
      <c r="AH3" s="43"/>
      <c r="AI3" s="44">
        <f t="shared" ref="AI3:AI10" si="2">SUM(AJ3:AL3)</f>
        <v>7</v>
      </c>
      <c r="AJ3" s="45">
        <f t="shared" ref="AJ3:AJ10" si="3">COUNTIF(B3:AG3,"g")</f>
        <v>2</v>
      </c>
      <c r="AK3" s="45">
        <f t="shared" ref="AK3:AK10" si="4">COUNTIF(B3:AG3,"d")</f>
        <v>4</v>
      </c>
      <c r="AL3" s="45">
        <f t="shared" ref="AL3:AL10" si="5">COUNTIF(B3:AG3,"v")</f>
        <v>1</v>
      </c>
      <c r="AM3" s="46">
        <f>SUM(IF(G3&lt;&gt;".",G3)+IF(K3&lt;&gt;".",K3)+IF(O3&lt;&gt;".",O3)+IF(S3&lt;&gt;".",S3)+IF(W3&lt;&gt;".",W3)+IF(AA3&lt;&gt;".",AA3)+IF(AE3&lt;&gt;".",AE3))</f>
        <v>10</v>
      </c>
      <c r="AN3" s="46">
        <f>SUM(IF(H3&lt;&gt;".",H3)+IF(L3&lt;&gt;".",L3)+IF(P3&lt;&gt;".",P3)+IF(T3&lt;&gt;".",T3)+IF(X3&lt;&gt;".",X3)+IF(AB3&lt;&gt;".",AB3)+IF(AF3&lt;&gt;".",AF3))</f>
        <v>11</v>
      </c>
      <c r="AO3" s="47">
        <f t="shared" ref="AO3:AO10" si="6">SUM(AJ3*3+AK3*1)</f>
        <v>10</v>
      </c>
      <c r="AP3" s="48"/>
      <c r="AQ3" s="49">
        <f t="shared" ref="AQ3:AQ10" si="7">RANK(AO3,$AO$3:$AO$10,0)</f>
        <v>4</v>
      </c>
      <c r="AR3" s="50"/>
      <c r="AS3" s="51">
        <f t="shared" ref="AS3:AS10" si="8">SUM(AM3-AN3)</f>
        <v>-1</v>
      </c>
    </row>
    <row r="4" spans="1:45" ht="15.75" x14ac:dyDescent="0.25">
      <c r="A4" s="52" t="s">
        <v>589</v>
      </c>
      <c r="B4" s="53">
        <v>7</v>
      </c>
      <c r="C4" s="40">
        <f>(P42)</f>
        <v>0</v>
      </c>
      <c r="D4" s="40">
        <f>(N42)</f>
        <v>0</v>
      </c>
      <c r="E4" s="57" t="str">
        <f t="shared" ref="E4:E10" si="9">IF(C4=".","-",IF(C4&gt;D4,"g",IF(C4=D4,"d","v")))</f>
        <v>d</v>
      </c>
      <c r="F4" s="55"/>
      <c r="G4" s="56"/>
      <c r="H4" s="56"/>
      <c r="I4" s="56"/>
      <c r="J4" s="53">
        <v>5</v>
      </c>
      <c r="K4" s="40">
        <f>(N33)</f>
        <v>2</v>
      </c>
      <c r="L4" s="40">
        <f>(P33)</f>
        <v>3</v>
      </c>
      <c r="M4" s="57" t="str">
        <f>IF(K4=".","-",IF(K4&gt;L4,"g",IF(K4=L4,"d","v")))</f>
        <v>v</v>
      </c>
      <c r="N4" s="53">
        <v>4</v>
      </c>
      <c r="O4" s="40">
        <f>(N28)</f>
        <v>0</v>
      </c>
      <c r="P4" s="40">
        <f>(P28)</f>
        <v>5</v>
      </c>
      <c r="Q4" s="57" t="str">
        <f>IF(O4=".","-",IF(O4&gt;P4,"g",IF(O4=P4,"d","v")))</f>
        <v>v</v>
      </c>
      <c r="R4" s="53">
        <v>3</v>
      </c>
      <c r="S4" s="40">
        <f>(N23)</f>
        <v>1</v>
      </c>
      <c r="T4" s="40">
        <f>(P23)</f>
        <v>3</v>
      </c>
      <c r="U4" s="57" t="str">
        <f>IF(S4=".","-",IF(S4&gt;T4,"g",IF(S4=T4,"d","v")))</f>
        <v>v</v>
      </c>
      <c r="V4" s="53">
        <v>2</v>
      </c>
      <c r="W4" s="40">
        <f>(N18)</f>
        <v>1</v>
      </c>
      <c r="X4" s="40">
        <f>(P18)</f>
        <v>1</v>
      </c>
      <c r="Y4" s="57" t="str">
        <f>IF(W4=".","-",IF(W4&gt;X4,"g",IF(W4=X4,"d","v")))</f>
        <v>d</v>
      </c>
      <c r="Z4" s="53">
        <v>1</v>
      </c>
      <c r="AA4" s="40">
        <f>(N13)</f>
        <v>1</v>
      </c>
      <c r="AB4" s="40">
        <f>(P13)</f>
        <v>1</v>
      </c>
      <c r="AC4" s="57" t="str">
        <f t="shared" si="0"/>
        <v>d</v>
      </c>
      <c r="AD4" s="53">
        <v>6</v>
      </c>
      <c r="AE4" s="40">
        <f>(N38)</f>
        <v>3</v>
      </c>
      <c r="AF4" s="40">
        <f>(P38)</f>
        <v>2</v>
      </c>
      <c r="AG4" s="57" t="str">
        <f t="shared" si="1"/>
        <v>g</v>
      </c>
      <c r="AH4" s="58"/>
      <c r="AI4" s="113">
        <f t="shared" si="2"/>
        <v>7</v>
      </c>
      <c r="AJ4" s="114">
        <f t="shared" si="3"/>
        <v>1</v>
      </c>
      <c r="AK4" s="114">
        <f t="shared" si="4"/>
        <v>3</v>
      </c>
      <c r="AL4" s="114">
        <f t="shared" si="5"/>
        <v>3</v>
      </c>
      <c r="AM4" s="46">
        <f>SUM(IF(C4&lt;&gt;".",C4)+IF(K4&lt;&gt;".",K4)+IF(O4&lt;&gt;".",O4)+IF(S4&lt;&gt;".",S4)+IF(W4&lt;&gt;".",W4)+IF(AA4&lt;&gt;".",AA4)+IF(AE4&lt;&gt;".",AE4))</f>
        <v>8</v>
      </c>
      <c r="AN4" s="46">
        <f>SUM(IF(D4&lt;&gt;".",D4)+IF(L4&lt;&gt;".",L4)+IF(P4&lt;&gt;".",P4)+IF(T4&lt;&gt;".",T4)+IF(X4&lt;&gt;".",X4)+IF(AB4&lt;&gt;".",AB4)+IF(AF4&lt;&gt;".",AF4))</f>
        <v>15</v>
      </c>
      <c r="AO4" s="59">
        <f t="shared" si="6"/>
        <v>6</v>
      </c>
      <c r="AP4" s="48"/>
      <c r="AQ4" s="49">
        <f t="shared" si="7"/>
        <v>6</v>
      </c>
      <c r="AR4" s="50"/>
      <c r="AS4" s="51">
        <f t="shared" si="8"/>
        <v>-7</v>
      </c>
    </row>
    <row r="5" spans="1:45" ht="15.75" x14ac:dyDescent="0.25">
      <c r="A5" s="52" t="s">
        <v>723</v>
      </c>
      <c r="B5" s="53">
        <v>6</v>
      </c>
      <c r="C5" s="40">
        <f>(P37)</f>
        <v>2</v>
      </c>
      <c r="D5" s="40">
        <f>(N37)</f>
        <v>2</v>
      </c>
      <c r="E5" s="57" t="str">
        <f t="shared" si="9"/>
        <v>d</v>
      </c>
      <c r="F5" s="53">
        <v>5</v>
      </c>
      <c r="G5" s="40">
        <f>(P33)</f>
        <v>3</v>
      </c>
      <c r="H5" s="40">
        <f>(N33)</f>
        <v>2</v>
      </c>
      <c r="I5" s="57" t="str">
        <f t="shared" ref="I5:I10" si="10">IF(G5=".","-",IF(G5&gt;H5,"g",IF(G5=H5,"d","v")))</f>
        <v>g</v>
      </c>
      <c r="J5" s="55"/>
      <c r="K5" s="56"/>
      <c r="L5" s="56"/>
      <c r="M5" s="56"/>
      <c r="N5" s="53">
        <v>3</v>
      </c>
      <c r="O5" s="40">
        <f>(N24)</f>
        <v>1</v>
      </c>
      <c r="P5" s="40">
        <f>(P24)</f>
        <v>1</v>
      </c>
      <c r="Q5" s="57" t="str">
        <f>IF(O5=".","-",IF(O5&gt;P5,"g",IF(O5=P5,"d","v")))</f>
        <v>d</v>
      </c>
      <c r="R5" s="53">
        <v>2</v>
      </c>
      <c r="S5" s="40">
        <f>(N19)</f>
        <v>2</v>
      </c>
      <c r="T5" s="40">
        <f>(P19)</f>
        <v>1</v>
      </c>
      <c r="U5" s="57" t="str">
        <f>IF(S5=".","-",IF(S5&gt;T5,"g",IF(S5=T5,"d","v")))</f>
        <v>g</v>
      </c>
      <c r="V5" s="53">
        <v>1</v>
      </c>
      <c r="W5" s="40">
        <f>(N14)</f>
        <v>0</v>
      </c>
      <c r="X5" s="40">
        <f>(P14)</f>
        <v>2</v>
      </c>
      <c r="Y5" s="57" t="str">
        <f>IF(W5=".","-",IF(W5&gt;X5,"g",IF(W5=X5,"d","v")))</f>
        <v>v</v>
      </c>
      <c r="Z5" s="53">
        <v>7</v>
      </c>
      <c r="AA5" s="40">
        <f>(N43)</f>
        <v>6</v>
      </c>
      <c r="AB5" s="40">
        <f>(P43)</f>
        <v>4</v>
      </c>
      <c r="AC5" s="57" t="str">
        <f t="shared" si="0"/>
        <v>g</v>
      </c>
      <c r="AD5" s="53">
        <v>4</v>
      </c>
      <c r="AE5" s="40">
        <f>(N29)</f>
        <v>0</v>
      </c>
      <c r="AF5" s="40">
        <f>(P29)</f>
        <v>0</v>
      </c>
      <c r="AG5" s="57" t="str">
        <f t="shared" si="1"/>
        <v>d</v>
      </c>
      <c r="AH5" s="58"/>
      <c r="AI5" s="113">
        <f t="shared" si="2"/>
        <v>7</v>
      </c>
      <c r="AJ5" s="114">
        <f t="shared" si="3"/>
        <v>3</v>
      </c>
      <c r="AK5" s="114">
        <f t="shared" si="4"/>
        <v>3</v>
      </c>
      <c r="AL5" s="114">
        <f t="shared" si="5"/>
        <v>1</v>
      </c>
      <c r="AM5" s="46">
        <f>SUM(IF(C5&lt;&gt;".",C5)+IF(G5&lt;&gt;".",G5)+IF(O5&lt;&gt;".",O5)+IF(S5&lt;&gt;".",S5)+IF(W5&lt;&gt;".",W5)+IF(AA5&lt;&gt;".",AA5)+IF(AE5&lt;&gt;".",AE5))</f>
        <v>14</v>
      </c>
      <c r="AN5" s="46">
        <f>SUM(IF(D5&lt;&gt;".",D5)+IF(H5&lt;&gt;".",H5)+IF(P5&lt;&gt;".",P5)+IF(T5&lt;&gt;".",T5)+IF(X5&lt;&gt;".",X5)+IF(AB5&lt;&gt;".",AB5)+IF(AF5&lt;&gt;".",AF5))</f>
        <v>12</v>
      </c>
      <c r="AO5" s="59">
        <f t="shared" si="6"/>
        <v>12</v>
      </c>
      <c r="AP5" s="48"/>
      <c r="AQ5" s="49">
        <f t="shared" si="7"/>
        <v>3</v>
      </c>
      <c r="AR5" s="50"/>
      <c r="AS5" s="51">
        <f t="shared" si="8"/>
        <v>2</v>
      </c>
    </row>
    <row r="6" spans="1:45" ht="15.75" x14ac:dyDescent="0.25">
      <c r="A6" s="52" t="s">
        <v>726</v>
      </c>
      <c r="B6" s="53">
        <v>5</v>
      </c>
      <c r="C6" s="40">
        <f>(P32)</f>
        <v>3</v>
      </c>
      <c r="D6" s="40">
        <f>(N32)</f>
        <v>0</v>
      </c>
      <c r="E6" s="57" t="str">
        <f t="shared" si="9"/>
        <v>g</v>
      </c>
      <c r="F6" s="53">
        <v>4</v>
      </c>
      <c r="G6" s="40">
        <f>(P28)</f>
        <v>5</v>
      </c>
      <c r="H6" s="40">
        <f>(N28)</f>
        <v>0</v>
      </c>
      <c r="I6" s="57" t="str">
        <f t="shared" si="10"/>
        <v>g</v>
      </c>
      <c r="J6" s="53">
        <v>3</v>
      </c>
      <c r="K6" s="40">
        <f>(P24)</f>
        <v>1</v>
      </c>
      <c r="L6" s="40">
        <f>(N24)</f>
        <v>1</v>
      </c>
      <c r="M6" s="57" t="str">
        <f>IF(K6=".","-",IF(K6&gt;L6,"g",IF(K6=L6,"d","v")))</f>
        <v>d</v>
      </c>
      <c r="N6" s="55"/>
      <c r="O6" s="56"/>
      <c r="P6" s="56"/>
      <c r="Q6" s="56"/>
      <c r="R6" s="53">
        <v>1</v>
      </c>
      <c r="S6" s="40">
        <f>(N15)</f>
        <v>2</v>
      </c>
      <c r="T6" s="40">
        <f>(P15)</f>
        <v>0</v>
      </c>
      <c r="U6" s="57" t="str">
        <f>IF(S6=".","-",IF(S6&gt;T6,"g",IF(S6=T6,"d","v")))</f>
        <v>g</v>
      </c>
      <c r="V6" s="53">
        <v>7</v>
      </c>
      <c r="W6" s="40">
        <f>(N44)</f>
        <v>0</v>
      </c>
      <c r="X6" s="40">
        <f>(P44)</f>
        <v>0</v>
      </c>
      <c r="Y6" s="57" t="str">
        <f>IF(W6=".","-",IF(W6&gt;X6,"g",IF(W6=X6,"d","v")))</f>
        <v>d</v>
      </c>
      <c r="Z6" s="53">
        <v>6</v>
      </c>
      <c r="AA6" s="40">
        <f>(N39)</f>
        <v>2</v>
      </c>
      <c r="AB6" s="40">
        <f>(P39)</f>
        <v>2</v>
      </c>
      <c r="AC6" s="57" t="str">
        <f t="shared" si="0"/>
        <v>d</v>
      </c>
      <c r="AD6" s="53">
        <v>2</v>
      </c>
      <c r="AE6" s="40">
        <f>(N20)</f>
        <v>2</v>
      </c>
      <c r="AF6" s="40">
        <f>(P20)</f>
        <v>0</v>
      </c>
      <c r="AG6" s="57" t="str">
        <f t="shared" si="1"/>
        <v>g</v>
      </c>
      <c r="AH6" s="58"/>
      <c r="AI6" s="113">
        <f t="shared" si="2"/>
        <v>7</v>
      </c>
      <c r="AJ6" s="114">
        <f t="shared" si="3"/>
        <v>4</v>
      </c>
      <c r="AK6" s="114">
        <f t="shared" si="4"/>
        <v>3</v>
      </c>
      <c r="AL6" s="114">
        <f t="shared" si="5"/>
        <v>0</v>
      </c>
      <c r="AM6" s="46">
        <f>SUM(IF(C6&lt;&gt;".",C6)+IF(G6&lt;&gt;".",G6)+IF(K6&lt;&gt;".",K6)+IF(S6&lt;&gt;".",S6)+IF(W6&lt;&gt;".",W6)+IF(AA6&lt;&gt;".",AA6)+IF(AE6&lt;&gt;".",AE6))</f>
        <v>15</v>
      </c>
      <c r="AN6" s="46">
        <f>SUM(IF(D6&lt;&gt;".",D6)+IF(H6&lt;&gt;".",H6)+IF(L6&lt;&gt;".",L6)+IF(T6&lt;&gt;".",T6)+IF(X6&lt;&gt;".",X6)+IF(AB6&lt;&gt;".",AB6)+IF(AF6&lt;&gt;".",AF6))</f>
        <v>3</v>
      </c>
      <c r="AO6" s="59">
        <f t="shared" si="6"/>
        <v>15</v>
      </c>
      <c r="AP6" s="48"/>
      <c r="AQ6" s="49">
        <f t="shared" si="7"/>
        <v>1</v>
      </c>
      <c r="AR6" s="50"/>
      <c r="AS6" s="51">
        <f t="shared" si="8"/>
        <v>12</v>
      </c>
    </row>
    <row r="7" spans="1:45" ht="15.75" x14ac:dyDescent="0.25">
      <c r="A7" s="52" t="s">
        <v>600</v>
      </c>
      <c r="B7" s="53">
        <v>4</v>
      </c>
      <c r="C7" s="40">
        <f>(P27)</f>
        <v>2</v>
      </c>
      <c r="D7" s="40">
        <f>(N27)</f>
        <v>2</v>
      </c>
      <c r="E7" s="57" t="str">
        <f t="shared" si="9"/>
        <v>d</v>
      </c>
      <c r="F7" s="53">
        <v>3</v>
      </c>
      <c r="G7" s="40">
        <f>(P23)</f>
        <v>3</v>
      </c>
      <c r="H7" s="40">
        <f>(N23)</f>
        <v>1</v>
      </c>
      <c r="I7" s="57" t="str">
        <f t="shared" si="10"/>
        <v>g</v>
      </c>
      <c r="J7" s="53">
        <v>2</v>
      </c>
      <c r="K7" s="40">
        <f>(P19)</f>
        <v>1</v>
      </c>
      <c r="L7" s="40">
        <f>(N19)</f>
        <v>2</v>
      </c>
      <c r="M7" s="57" t="str">
        <f>IF(K7=".","-",IF(K7&gt;L7,"g",IF(K7=L7,"d","v")))</f>
        <v>v</v>
      </c>
      <c r="N7" s="53">
        <v>1</v>
      </c>
      <c r="O7" s="40">
        <f>(P15)</f>
        <v>0</v>
      </c>
      <c r="P7" s="40">
        <f>(N15)</f>
        <v>2</v>
      </c>
      <c r="Q7" s="57" t="str">
        <f>IF(O7=".","-",IF(O7&gt;P7,"g",IF(O7=P7,"d","v")))</f>
        <v>v</v>
      </c>
      <c r="R7" s="55"/>
      <c r="S7" s="56"/>
      <c r="T7" s="56"/>
      <c r="U7" s="56"/>
      <c r="V7" s="53">
        <v>6</v>
      </c>
      <c r="W7" s="40">
        <f>(N40)</f>
        <v>4</v>
      </c>
      <c r="X7" s="40">
        <f>(P40)</f>
        <v>5</v>
      </c>
      <c r="Y7" s="57" t="str">
        <f>IF(W7=".","-",IF(W7&gt;X7,"g",IF(W7=X7,"d","v")))</f>
        <v>v</v>
      </c>
      <c r="Z7" s="53">
        <v>5</v>
      </c>
      <c r="AA7" s="40">
        <f>(N34)</f>
        <v>2</v>
      </c>
      <c r="AB7" s="40">
        <f>(P34)</f>
        <v>0</v>
      </c>
      <c r="AC7" s="57" t="str">
        <f t="shared" si="0"/>
        <v>g</v>
      </c>
      <c r="AD7" s="53">
        <v>7</v>
      </c>
      <c r="AE7" s="40">
        <f>(N45)</f>
        <v>4</v>
      </c>
      <c r="AF7" s="40">
        <f>(P45)</f>
        <v>0</v>
      </c>
      <c r="AG7" s="57" t="str">
        <f t="shared" si="1"/>
        <v>g</v>
      </c>
      <c r="AH7" s="58"/>
      <c r="AI7" s="113">
        <f t="shared" si="2"/>
        <v>7</v>
      </c>
      <c r="AJ7" s="114">
        <f t="shared" si="3"/>
        <v>3</v>
      </c>
      <c r="AK7" s="114">
        <f t="shared" si="4"/>
        <v>1</v>
      </c>
      <c r="AL7" s="114">
        <f t="shared" si="5"/>
        <v>3</v>
      </c>
      <c r="AM7" s="46">
        <f>SUM(IF(C7&lt;&gt;".",C7)+IF(G7&lt;&gt;".",G7)+IF(K7&lt;&gt;".",K7)+IF(O7&lt;&gt;".",O7)+IF(W7&lt;&gt;".",W7)+IF(AA7&lt;&gt;".",AA7)+IF(AE7&lt;&gt;".",AE7))</f>
        <v>16</v>
      </c>
      <c r="AN7" s="46">
        <f>SUM(IF(D7&lt;&gt;".",D7)+IF(H7&lt;&gt;".",H7)+IF(L7&lt;&gt;".",L7)+IF(P7&lt;&gt;".",P7)+IF(X7&lt;&gt;".",X7)+IF(AB7&lt;&gt;".",AB7)+IF(AF7&lt;&gt;".",AF7))</f>
        <v>12</v>
      </c>
      <c r="AO7" s="59">
        <f t="shared" si="6"/>
        <v>10</v>
      </c>
      <c r="AP7" s="48"/>
      <c r="AQ7" s="49">
        <f t="shared" si="7"/>
        <v>4</v>
      </c>
      <c r="AR7" s="50"/>
      <c r="AS7" s="51">
        <f t="shared" si="8"/>
        <v>4</v>
      </c>
    </row>
    <row r="8" spans="1:45" ht="15.75" x14ac:dyDescent="0.25">
      <c r="A8" s="52" t="s">
        <v>724</v>
      </c>
      <c r="B8" s="53">
        <v>3</v>
      </c>
      <c r="C8" s="40">
        <f>(P22)</f>
        <v>2</v>
      </c>
      <c r="D8" s="40">
        <f>(N22)</f>
        <v>2</v>
      </c>
      <c r="E8" s="57" t="str">
        <f t="shared" si="9"/>
        <v>d</v>
      </c>
      <c r="F8" s="53">
        <v>2</v>
      </c>
      <c r="G8" s="40">
        <f>(P18)</f>
        <v>1</v>
      </c>
      <c r="H8" s="40">
        <f>(N18)</f>
        <v>1</v>
      </c>
      <c r="I8" s="57" t="str">
        <f t="shared" si="10"/>
        <v>d</v>
      </c>
      <c r="J8" s="53">
        <v>1</v>
      </c>
      <c r="K8" s="40">
        <f>(P14)</f>
        <v>2</v>
      </c>
      <c r="L8" s="40">
        <f>(N14)</f>
        <v>0</v>
      </c>
      <c r="M8" s="57" t="str">
        <f>IF(K8=".","-",IF(K8&gt;L8,"g",IF(K8=L8,"d","v")))</f>
        <v>g</v>
      </c>
      <c r="N8" s="53">
        <v>7</v>
      </c>
      <c r="O8" s="40">
        <f>(P44)</f>
        <v>0</v>
      </c>
      <c r="P8" s="40">
        <f>(N44)</f>
        <v>0</v>
      </c>
      <c r="Q8" s="57" t="str">
        <f>IF(O8=".","-",IF(O8&gt;P8,"g",IF(O8=P8,"d","v")))</f>
        <v>d</v>
      </c>
      <c r="R8" s="53">
        <v>6</v>
      </c>
      <c r="S8" s="40">
        <f>(P40)</f>
        <v>5</v>
      </c>
      <c r="T8" s="40">
        <f>(N40)</f>
        <v>4</v>
      </c>
      <c r="U8" s="57" t="str">
        <f>IF(S8=".","-",IF(S8&gt;T8,"g",IF(S8=T8,"d","v")))</f>
        <v>g</v>
      </c>
      <c r="V8" s="55"/>
      <c r="W8" s="56"/>
      <c r="X8" s="56"/>
      <c r="Y8" s="56"/>
      <c r="Z8" s="53">
        <v>4</v>
      </c>
      <c r="AA8" s="40">
        <f>(N30)</f>
        <v>4</v>
      </c>
      <c r="AB8" s="40">
        <f>(P30)</f>
        <v>2</v>
      </c>
      <c r="AC8" s="57" t="str">
        <f t="shared" si="0"/>
        <v>g</v>
      </c>
      <c r="AD8" s="53">
        <v>5</v>
      </c>
      <c r="AE8" s="40">
        <f>(N35)</f>
        <v>3</v>
      </c>
      <c r="AF8" s="40">
        <f>(P35)</f>
        <v>0</v>
      </c>
      <c r="AG8" s="57" t="str">
        <f t="shared" si="1"/>
        <v>g</v>
      </c>
      <c r="AH8" s="58"/>
      <c r="AI8" s="113">
        <f t="shared" si="2"/>
        <v>7</v>
      </c>
      <c r="AJ8" s="114">
        <f t="shared" si="3"/>
        <v>4</v>
      </c>
      <c r="AK8" s="114">
        <f t="shared" si="4"/>
        <v>3</v>
      </c>
      <c r="AL8" s="114">
        <f t="shared" si="5"/>
        <v>0</v>
      </c>
      <c r="AM8" s="46">
        <f>SUM(IF(C8&lt;&gt;".",C8)+IF(G8&lt;&gt;".",G8)+IF(K8&lt;&gt;".",K8)+IF(S8&lt;&gt;".",S8)+IF(O8&lt;&gt;".",O8)+IF(AA8&lt;&gt;".",AA8)+IF(AE8&lt;&gt;".",AE8))</f>
        <v>17</v>
      </c>
      <c r="AN8" s="46">
        <f>SUM(IF(D8&lt;&gt;".",D8)+IF(H8&lt;&gt;".",H8)+IF(L8&lt;&gt;".",L8)+IF(T8&lt;&gt;".",T8)+IF(P8&lt;&gt;".",P8)+IF(AB8&lt;&gt;".",AB8)+IF(AF8&lt;&gt;".",AF8))</f>
        <v>9</v>
      </c>
      <c r="AO8" s="59">
        <f t="shared" si="6"/>
        <v>15</v>
      </c>
      <c r="AP8" s="48"/>
      <c r="AQ8" s="49">
        <f t="shared" si="7"/>
        <v>1</v>
      </c>
      <c r="AR8" s="50"/>
      <c r="AS8" s="51">
        <f t="shared" si="8"/>
        <v>8</v>
      </c>
    </row>
    <row r="9" spans="1:45" ht="15.75" x14ac:dyDescent="0.25">
      <c r="A9" s="52" t="s">
        <v>721</v>
      </c>
      <c r="B9" s="53">
        <v>2</v>
      </c>
      <c r="C9" s="40">
        <f>(P17)</f>
        <v>1</v>
      </c>
      <c r="D9" s="40">
        <f>(N17)</f>
        <v>2</v>
      </c>
      <c r="E9" s="57" t="str">
        <f t="shared" si="9"/>
        <v>v</v>
      </c>
      <c r="F9" s="53">
        <v>1</v>
      </c>
      <c r="G9" s="40">
        <f>(P13)</f>
        <v>1</v>
      </c>
      <c r="H9" s="40">
        <f>(N13)</f>
        <v>1</v>
      </c>
      <c r="I9" s="57" t="str">
        <f t="shared" si="10"/>
        <v>d</v>
      </c>
      <c r="J9" s="53">
        <v>7</v>
      </c>
      <c r="K9" s="40">
        <f>(P43)</f>
        <v>4</v>
      </c>
      <c r="L9" s="40">
        <f>(N43)</f>
        <v>6</v>
      </c>
      <c r="M9" s="57" t="str">
        <f>IF(K9=".","-",IF(K9&gt;L9,"g",IF(K9=L9,"d","v")))</f>
        <v>v</v>
      </c>
      <c r="N9" s="53">
        <v>6</v>
      </c>
      <c r="O9" s="40">
        <f>(P39)</f>
        <v>2</v>
      </c>
      <c r="P9" s="40">
        <f>(N39)</f>
        <v>2</v>
      </c>
      <c r="Q9" s="57" t="str">
        <f>IF(O9=".","-",IF(O9&gt;P9,"g",IF(O9=P9,"d","v")))</f>
        <v>d</v>
      </c>
      <c r="R9" s="53">
        <v>5</v>
      </c>
      <c r="S9" s="40">
        <f>(P34)</f>
        <v>0</v>
      </c>
      <c r="T9" s="40">
        <f>(N34)</f>
        <v>2</v>
      </c>
      <c r="U9" s="57" t="str">
        <f>IF(S9=".","-",IF(S9&gt;T9,"g",IF(S9=T9,"d","v")))</f>
        <v>v</v>
      </c>
      <c r="V9" s="53">
        <v>4</v>
      </c>
      <c r="W9" s="40">
        <f>(P30)</f>
        <v>2</v>
      </c>
      <c r="X9" s="40">
        <f>(N30)</f>
        <v>4</v>
      </c>
      <c r="Y9" s="57" t="str">
        <f>IF(W9=".","-",IF(W9&gt;X9,"g",IF(W9=X9,"d","v")))</f>
        <v>v</v>
      </c>
      <c r="Z9" s="55"/>
      <c r="AA9" s="56"/>
      <c r="AB9" s="56"/>
      <c r="AC9" s="56"/>
      <c r="AD9" s="53">
        <v>3</v>
      </c>
      <c r="AE9" s="40">
        <f>(N25)</f>
        <v>3</v>
      </c>
      <c r="AF9" s="40">
        <f>(P25)</f>
        <v>1</v>
      </c>
      <c r="AG9" s="57" t="str">
        <f t="shared" si="1"/>
        <v>g</v>
      </c>
      <c r="AH9" s="58"/>
      <c r="AI9" s="113">
        <f t="shared" si="2"/>
        <v>7</v>
      </c>
      <c r="AJ9" s="114">
        <f t="shared" si="3"/>
        <v>1</v>
      </c>
      <c r="AK9" s="114">
        <f t="shared" si="4"/>
        <v>2</v>
      </c>
      <c r="AL9" s="114">
        <f t="shared" si="5"/>
        <v>4</v>
      </c>
      <c r="AM9" s="46">
        <f>SUM(IF(C9&lt;&gt;".",C9)+IF(G9&lt;&gt;".",G9)+IF(K9&lt;&gt;".",K9)+IF(S9&lt;&gt;".",S9)+IF(W9&lt;&gt;".",W9)+IF(O9&lt;&gt;".",O9)+IF(AE9&lt;&gt;".",AE9))</f>
        <v>13</v>
      </c>
      <c r="AN9" s="46">
        <f>SUM(IF(D9&lt;&gt;".",D9)+IF(H9&lt;&gt;".",H9)+IF(L9&lt;&gt;".",L9)+IF(T9&lt;&gt;".",T9)+IF(X9&lt;&gt;".",X9)+IF(P9&lt;&gt;".",P9)+IF(AF9&lt;&gt;".",AF9))</f>
        <v>18</v>
      </c>
      <c r="AO9" s="59">
        <f t="shared" si="6"/>
        <v>5</v>
      </c>
      <c r="AP9" s="115"/>
      <c r="AQ9" s="49">
        <f t="shared" si="7"/>
        <v>7</v>
      </c>
      <c r="AR9" s="50"/>
      <c r="AS9" s="51">
        <f t="shared" si="8"/>
        <v>-5</v>
      </c>
    </row>
    <row r="10" spans="1:45" s="64" customFormat="1" ht="16.5" thickBot="1" x14ac:dyDescent="0.3">
      <c r="A10" s="116" t="s">
        <v>722</v>
      </c>
      <c r="B10" s="117">
        <v>1</v>
      </c>
      <c r="C10" s="118">
        <f>(P12)</f>
        <v>1</v>
      </c>
      <c r="D10" s="118">
        <f>(N12)</f>
        <v>2</v>
      </c>
      <c r="E10" s="119" t="str">
        <f t="shared" si="9"/>
        <v>v</v>
      </c>
      <c r="F10" s="117">
        <v>6</v>
      </c>
      <c r="G10" s="118">
        <f>(P38)</f>
        <v>2</v>
      </c>
      <c r="H10" s="118">
        <f>(N38)</f>
        <v>3</v>
      </c>
      <c r="I10" s="119" t="str">
        <f t="shared" si="10"/>
        <v>v</v>
      </c>
      <c r="J10" s="117">
        <v>4</v>
      </c>
      <c r="K10" s="118">
        <f>(P29)</f>
        <v>0</v>
      </c>
      <c r="L10" s="118">
        <f>(N29)</f>
        <v>0</v>
      </c>
      <c r="M10" s="119" t="str">
        <f>IF(K10=".","-",IF(K10&gt;L10,"g",IF(K10=L10,"d","v")))</f>
        <v>d</v>
      </c>
      <c r="N10" s="117">
        <v>2</v>
      </c>
      <c r="O10" s="118">
        <f>(P20)</f>
        <v>0</v>
      </c>
      <c r="P10" s="118">
        <f>(N20)</f>
        <v>2</v>
      </c>
      <c r="Q10" s="119" t="str">
        <f>IF(O10=".","-",IF(O10&gt;P10,"g",IF(O10=P10,"d","v")))</f>
        <v>v</v>
      </c>
      <c r="R10" s="117">
        <v>7</v>
      </c>
      <c r="S10" s="118">
        <f>(P45)</f>
        <v>0</v>
      </c>
      <c r="T10" s="118">
        <f>(N45)</f>
        <v>4</v>
      </c>
      <c r="U10" s="119" t="str">
        <f>IF(S10=".","-",IF(S10&gt;T10,"g",IF(S10=T10,"d","v")))</f>
        <v>v</v>
      </c>
      <c r="V10" s="117">
        <v>5</v>
      </c>
      <c r="W10" s="118">
        <f>(P35)</f>
        <v>0</v>
      </c>
      <c r="X10" s="118">
        <f>(N35)</f>
        <v>3</v>
      </c>
      <c r="Y10" s="119" t="str">
        <f>IF(W10=".","-",IF(W10&gt;X10,"g",IF(W10=X10,"d","v")))</f>
        <v>v</v>
      </c>
      <c r="Z10" s="117">
        <v>3</v>
      </c>
      <c r="AA10" s="118">
        <f>(P25)</f>
        <v>1</v>
      </c>
      <c r="AB10" s="118">
        <f>(N25)</f>
        <v>3</v>
      </c>
      <c r="AC10" s="119" t="str">
        <f>IF(AA10=".","-",IF(AA10&gt;AB10,"g",IF(AA10=AB10,"d","v")))</f>
        <v>v</v>
      </c>
      <c r="AD10" s="120"/>
      <c r="AE10" s="121"/>
      <c r="AF10" s="121"/>
      <c r="AG10" s="121"/>
      <c r="AH10" s="27"/>
      <c r="AI10" s="122">
        <f t="shared" si="2"/>
        <v>7</v>
      </c>
      <c r="AJ10" s="123">
        <f t="shared" si="3"/>
        <v>0</v>
      </c>
      <c r="AK10" s="123">
        <f t="shared" si="4"/>
        <v>1</v>
      </c>
      <c r="AL10" s="123">
        <f t="shared" si="5"/>
        <v>6</v>
      </c>
      <c r="AM10" s="124">
        <f>SUM(IF(C10&lt;&gt;".",C10)+IF(G10&lt;&gt;".",G10)+IF(K10&lt;&gt;".",K10)+IF(S10&lt;&gt;".",S10)+IF(W10&lt;&gt;".",W10)+IF(AA10&lt;&gt;".",AA10)+IF(O10&lt;&gt;".",O10))</f>
        <v>4</v>
      </c>
      <c r="AN10" s="124">
        <f>SUM(IF(D10&lt;&gt;".",D10)+IF(H10&lt;&gt;".",H10)+IF(L10&lt;&gt;".",L10)+IF(T10&lt;&gt;".",T10)+IF(X10&lt;&gt;".",X10)+IF(AB10&lt;&gt;".",AB10)+IF(P10&lt;&gt;".",P10))</f>
        <v>17</v>
      </c>
      <c r="AO10" s="125">
        <f t="shared" si="6"/>
        <v>1</v>
      </c>
      <c r="AP10" s="48"/>
      <c r="AQ10" s="81">
        <f t="shared" si="7"/>
        <v>8</v>
      </c>
      <c r="AR10" s="50"/>
      <c r="AS10" s="51">
        <f t="shared" si="8"/>
        <v>-13</v>
      </c>
    </row>
    <row r="11" spans="1:45" s="64" customFormat="1" ht="3.75" customHeight="1" thickTop="1" x14ac:dyDescent="0.25">
      <c r="B11" s="82"/>
      <c r="C11" s="83"/>
      <c r="D11" s="83"/>
      <c r="E11" s="84"/>
      <c r="F11" s="82"/>
      <c r="G11" s="83"/>
      <c r="H11" s="83"/>
      <c r="I11" s="84"/>
      <c r="J11" s="82"/>
      <c r="K11" s="83"/>
      <c r="L11" s="83"/>
      <c r="M11" s="84"/>
      <c r="N11" s="82"/>
      <c r="O11" s="83"/>
      <c r="P11" s="83"/>
      <c r="Q11" s="84"/>
      <c r="R11" s="82"/>
      <c r="S11" s="83"/>
      <c r="T11" s="83"/>
      <c r="U11" s="84"/>
      <c r="V11" s="82"/>
      <c r="W11" s="83"/>
      <c r="X11" s="83"/>
      <c r="Y11" s="84"/>
      <c r="Z11" s="82"/>
      <c r="AA11" s="83"/>
      <c r="AB11" s="83"/>
      <c r="AC11" s="84"/>
      <c r="AI11" s="85"/>
      <c r="AJ11" s="86"/>
      <c r="AK11" s="86"/>
      <c r="AL11" s="86"/>
      <c r="AM11" s="87"/>
      <c r="AN11" s="87"/>
      <c r="AO11" s="88"/>
    </row>
    <row r="12" spans="1:45" s="64" customFormat="1" ht="26.25" x14ac:dyDescent="0.3">
      <c r="A12" s="89">
        <v>1</v>
      </c>
      <c r="B12" s="90"/>
      <c r="D12" s="91"/>
      <c r="K12" s="92"/>
      <c r="L12" s="93" t="str">
        <f>($A$3)</f>
        <v>Debreczi István</v>
      </c>
      <c r="M12" s="92"/>
      <c r="N12" s="94">
        <v>2</v>
      </c>
      <c r="O12" s="95" t="s">
        <v>668</v>
      </c>
      <c r="P12" s="94">
        <v>1</v>
      </c>
      <c r="R12" s="64" t="str">
        <f>($A$10)</f>
        <v>Máté Bálint</v>
      </c>
      <c r="W12" s="92"/>
      <c r="AQ12" s="96"/>
    </row>
    <row r="13" spans="1:45" ht="20.25" x14ac:dyDescent="0.3">
      <c r="A13" s="97"/>
      <c r="B13" s="98"/>
      <c r="E13" s="64"/>
      <c r="F13" s="64"/>
      <c r="G13" s="64"/>
      <c r="H13" s="64"/>
      <c r="I13" s="64"/>
      <c r="J13" s="64"/>
      <c r="L13" s="93" t="str">
        <f>($A$4)</f>
        <v>Koczor János</v>
      </c>
      <c r="N13" s="94">
        <v>1</v>
      </c>
      <c r="O13" s="95" t="s">
        <v>668</v>
      </c>
      <c r="P13" s="94">
        <v>1</v>
      </c>
      <c r="R13" s="64" t="str">
        <f>($A$9)</f>
        <v>Lukács László</v>
      </c>
      <c r="S13" s="64"/>
      <c r="V13" s="64"/>
      <c r="AE13" s="64"/>
      <c r="AF13" s="64"/>
      <c r="AG13" s="64"/>
      <c r="AH13" s="64"/>
      <c r="AI13" s="64"/>
      <c r="AJ13" s="64"/>
      <c r="AL13" s="64"/>
      <c r="AM13" s="64"/>
      <c r="AN13" s="64"/>
      <c r="AO13" s="64"/>
      <c r="AQ13" s="96"/>
    </row>
    <row r="14" spans="1:45" ht="20.25" x14ac:dyDescent="0.3">
      <c r="A14" s="97"/>
      <c r="B14" s="98"/>
      <c r="D14" s="91"/>
      <c r="E14" s="64"/>
      <c r="F14" s="64"/>
      <c r="G14" s="64"/>
      <c r="H14" s="64"/>
      <c r="I14" s="64"/>
      <c r="J14" s="64"/>
      <c r="L14" s="93" t="str">
        <f>($A$5)</f>
        <v>Nagy Béla</v>
      </c>
      <c r="N14" s="94">
        <v>0</v>
      </c>
      <c r="O14" s="95" t="s">
        <v>668</v>
      </c>
      <c r="P14" s="94">
        <v>2</v>
      </c>
      <c r="Q14" s="64"/>
      <c r="R14" s="64" t="str">
        <f>($A$8)</f>
        <v>ifj. Nagy Attila</v>
      </c>
      <c r="S14" s="64"/>
      <c r="V14" s="64"/>
      <c r="AE14" s="64"/>
      <c r="AF14" s="64"/>
      <c r="AG14" s="64"/>
      <c r="AH14" s="64"/>
      <c r="AI14" s="64"/>
      <c r="AJ14" s="64"/>
      <c r="AL14" s="64"/>
      <c r="AM14" s="64"/>
      <c r="AN14" s="64"/>
      <c r="AO14" s="64"/>
      <c r="AQ14" s="96"/>
      <c r="AR14" s="64"/>
    </row>
    <row r="15" spans="1:45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($A$6)</f>
        <v>Horváth Imre</v>
      </c>
      <c r="N15" s="94">
        <v>2</v>
      </c>
      <c r="O15" s="95" t="s">
        <v>668</v>
      </c>
      <c r="P15" s="94">
        <v>0</v>
      </c>
      <c r="R15" s="64" t="str">
        <f>($A$7)</f>
        <v>Najror Zoltán</v>
      </c>
      <c r="S15" s="64"/>
      <c r="V15" s="64"/>
      <c r="AE15" s="64"/>
      <c r="AF15" s="64"/>
      <c r="AG15" s="64"/>
      <c r="AH15" s="64"/>
      <c r="AI15" s="64"/>
      <c r="AJ15" s="64"/>
      <c r="AL15" s="64"/>
      <c r="AM15" s="64"/>
      <c r="AN15" s="64"/>
      <c r="AO15" s="64"/>
      <c r="AQ15" s="96"/>
    </row>
    <row r="16" spans="1:45" ht="3.75" customHeight="1" x14ac:dyDescent="0.3">
      <c r="A16" s="97"/>
      <c r="B16" s="98"/>
      <c r="C16" s="100"/>
      <c r="D16" s="101"/>
      <c r="E16" s="98"/>
      <c r="F16" s="98"/>
      <c r="G16" s="98"/>
      <c r="H16" s="98"/>
      <c r="I16" s="98"/>
      <c r="J16" s="98"/>
      <c r="K16" s="102"/>
      <c r="L16" s="102"/>
      <c r="M16" s="102"/>
      <c r="N16" s="98"/>
      <c r="O16" s="103"/>
      <c r="P16" s="104"/>
      <c r="Q16" s="103"/>
      <c r="R16" s="98"/>
      <c r="S16" s="98"/>
      <c r="T16" s="102"/>
      <c r="U16" s="102"/>
      <c r="V16" s="98"/>
      <c r="W16" s="102"/>
      <c r="X16" s="102"/>
      <c r="Y16" s="102"/>
      <c r="Z16" s="98"/>
      <c r="AA16" s="103"/>
      <c r="AB16" s="104"/>
      <c r="AC16" s="103"/>
      <c r="AD16" s="102"/>
      <c r="AE16" s="98"/>
      <c r="AF16" s="98"/>
      <c r="AG16" s="98"/>
    </row>
    <row r="17" spans="1:44" s="64" customFormat="1" ht="26.25" x14ac:dyDescent="0.3">
      <c r="A17" s="89">
        <v>2</v>
      </c>
      <c r="B17" s="105"/>
      <c r="D17" s="91"/>
      <c r="K17" s="92"/>
      <c r="L17" s="93" t="str">
        <f>($A$3)</f>
        <v>Debreczi István</v>
      </c>
      <c r="M17" s="92"/>
      <c r="N17" s="94">
        <v>2</v>
      </c>
      <c r="O17" s="95" t="s">
        <v>668</v>
      </c>
      <c r="P17" s="94">
        <v>1</v>
      </c>
      <c r="R17" s="64" t="str">
        <f>($A$9)</f>
        <v>Lukács László</v>
      </c>
      <c r="W17" s="92"/>
      <c r="AQ17" s="96"/>
    </row>
    <row r="18" spans="1:44" ht="20.25" x14ac:dyDescent="0.3">
      <c r="A18" s="97"/>
      <c r="B18" s="106"/>
      <c r="E18" s="64"/>
      <c r="F18" s="64"/>
      <c r="G18" s="64"/>
      <c r="H18" s="64"/>
      <c r="I18" s="64"/>
      <c r="J18" s="64"/>
      <c r="L18" s="93" t="str">
        <f>($A$4)</f>
        <v>Koczor János</v>
      </c>
      <c r="N18" s="94">
        <v>1</v>
      </c>
      <c r="O18" s="95" t="s">
        <v>668</v>
      </c>
      <c r="P18" s="94">
        <v>1</v>
      </c>
      <c r="R18" s="64" t="str">
        <f>($A$8)</f>
        <v>ifj. Nagy Attila</v>
      </c>
      <c r="S18" s="64"/>
      <c r="V18" s="64"/>
      <c r="AE18" s="64"/>
      <c r="AF18" s="64"/>
      <c r="AG18" s="64"/>
      <c r="AH18" s="64"/>
      <c r="AI18" s="64"/>
      <c r="AJ18" s="64"/>
      <c r="AL18" s="64"/>
      <c r="AM18" s="64"/>
      <c r="AN18" s="64"/>
      <c r="AO18" s="64"/>
      <c r="AQ18" s="96"/>
    </row>
    <row r="19" spans="1:44" ht="20.25" x14ac:dyDescent="0.3">
      <c r="A19" s="97"/>
      <c r="B19" s="106"/>
      <c r="D19" s="91"/>
      <c r="E19" s="64"/>
      <c r="F19" s="64"/>
      <c r="G19" s="64"/>
      <c r="H19" s="64"/>
      <c r="I19" s="64"/>
      <c r="J19" s="64"/>
      <c r="L19" s="93" t="str">
        <f>($A$5)</f>
        <v>Nagy Béla</v>
      </c>
      <c r="N19" s="94">
        <v>2</v>
      </c>
      <c r="O19" s="95" t="s">
        <v>668</v>
      </c>
      <c r="P19" s="94">
        <v>1</v>
      </c>
      <c r="Q19" s="64"/>
      <c r="R19" s="64" t="str">
        <f>($A$7)</f>
        <v>Najror Zoltán</v>
      </c>
      <c r="S19" s="64"/>
      <c r="V19" s="64"/>
      <c r="AE19" s="64"/>
      <c r="AF19" s="64"/>
      <c r="AG19" s="64"/>
      <c r="AH19" s="64"/>
      <c r="AI19" s="64"/>
      <c r="AJ19" s="64"/>
      <c r="AL19" s="64"/>
      <c r="AM19" s="64"/>
      <c r="AN19" s="64"/>
      <c r="AO19" s="64"/>
      <c r="AQ19" s="96"/>
      <c r="AR19" s="64"/>
    </row>
    <row r="20" spans="1:44" ht="20.25" x14ac:dyDescent="0.3">
      <c r="A20" s="97"/>
      <c r="B20" s="106"/>
      <c r="E20" s="64"/>
      <c r="F20" s="64"/>
      <c r="G20" s="64"/>
      <c r="H20" s="64"/>
      <c r="I20" s="64"/>
      <c r="J20" s="64"/>
      <c r="L20" s="93" t="str">
        <f>($A$6)</f>
        <v>Horváth Imre</v>
      </c>
      <c r="N20" s="94">
        <v>2</v>
      </c>
      <c r="O20" s="95" t="s">
        <v>668</v>
      </c>
      <c r="P20" s="94">
        <v>0</v>
      </c>
      <c r="R20" s="64" t="str">
        <f>($A$10)</f>
        <v>Máté Bálint</v>
      </c>
      <c r="S20" s="64"/>
      <c r="V20" s="64"/>
      <c r="AE20" s="64"/>
      <c r="AF20" s="64"/>
      <c r="AG20" s="64"/>
      <c r="AH20" s="64"/>
      <c r="AI20" s="64"/>
      <c r="AJ20" s="64"/>
      <c r="AL20" s="64"/>
      <c r="AM20" s="64"/>
      <c r="AN20" s="64"/>
      <c r="AO20" s="64"/>
      <c r="AQ20" s="96"/>
    </row>
    <row r="21" spans="1:44" ht="3.75" customHeight="1" x14ac:dyDescent="0.3">
      <c r="A21" s="97"/>
      <c r="B21" s="106"/>
      <c r="C21" s="107"/>
      <c r="D21" s="108"/>
      <c r="E21" s="106"/>
      <c r="F21" s="106"/>
      <c r="G21" s="106"/>
      <c r="H21" s="106"/>
      <c r="I21" s="106"/>
      <c r="J21" s="106"/>
      <c r="K21" s="109"/>
      <c r="L21" s="109"/>
      <c r="M21" s="109"/>
      <c r="N21" s="106"/>
      <c r="O21" s="110"/>
      <c r="P21" s="111"/>
      <c r="Q21" s="110"/>
      <c r="R21" s="106"/>
      <c r="S21" s="106"/>
      <c r="T21" s="109"/>
      <c r="U21" s="109"/>
      <c r="V21" s="106"/>
      <c r="W21" s="109"/>
      <c r="X21" s="109"/>
      <c r="Y21" s="109"/>
      <c r="Z21" s="106"/>
      <c r="AA21" s="110"/>
      <c r="AB21" s="111"/>
      <c r="AC21" s="110"/>
      <c r="AD21" s="109"/>
      <c r="AE21" s="106"/>
      <c r="AF21" s="106"/>
      <c r="AG21" s="106"/>
    </row>
    <row r="22" spans="1:44" s="64" customFormat="1" ht="26.25" x14ac:dyDescent="0.3">
      <c r="A22" s="89">
        <v>3</v>
      </c>
      <c r="B22" s="90"/>
      <c r="D22" s="91"/>
      <c r="K22" s="92"/>
      <c r="L22" s="93" t="str">
        <f>($A$3)</f>
        <v>Debreczi István</v>
      </c>
      <c r="M22" s="92"/>
      <c r="N22" s="94">
        <v>2</v>
      </c>
      <c r="O22" s="95" t="s">
        <v>668</v>
      </c>
      <c r="P22" s="94">
        <v>2</v>
      </c>
      <c r="R22" s="64" t="str">
        <f>($A$8)</f>
        <v>ifj. Nagy Attila</v>
      </c>
      <c r="W22" s="92"/>
      <c r="AQ22" s="96"/>
    </row>
    <row r="23" spans="1:44" ht="20.25" x14ac:dyDescent="0.3">
      <c r="A23" s="97"/>
      <c r="B23" s="98"/>
      <c r="E23" s="64"/>
      <c r="F23" s="64"/>
      <c r="G23" s="64"/>
      <c r="H23" s="64"/>
      <c r="I23" s="64"/>
      <c r="J23" s="64"/>
      <c r="L23" s="93" t="str">
        <f>($A$4)</f>
        <v>Koczor János</v>
      </c>
      <c r="N23" s="94">
        <v>1</v>
      </c>
      <c r="O23" s="95" t="s">
        <v>668</v>
      </c>
      <c r="P23" s="94">
        <v>3</v>
      </c>
      <c r="R23" s="64" t="str">
        <f>($A$7)</f>
        <v>Najror Zoltán</v>
      </c>
      <c r="S23" s="64"/>
      <c r="V23" s="64"/>
      <c r="AE23" s="64"/>
      <c r="AF23" s="64"/>
      <c r="AG23" s="64"/>
      <c r="AH23" s="64"/>
      <c r="AI23" s="64"/>
      <c r="AJ23" s="64"/>
      <c r="AL23" s="64"/>
      <c r="AM23" s="64"/>
      <c r="AN23" s="64"/>
      <c r="AO23" s="64"/>
      <c r="AQ23" s="96"/>
    </row>
    <row r="24" spans="1:44" ht="20.25" x14ac:dyDescent="0.3">
      <c r="A24" s="97"/>
      <c r="B24" s="98"/>
      <c r="D24" s="91"/>
      <c r="E24" s="64"/>
      <c r="F24" s="64"/>
      <c r="G24" s="64"/>
      <c r="H24" s="64"/>
      <c r="I24" s="64"/>
      <c r="J24" s="64"/>
      <c r="L24" s="93" t="str">
        <f>($A$5)</f>
        <v>Nagy Béla</v>
      </c>
      <c r="N24" s="94">
        <v>1</v>
      </c>
      <c r="O24" s="95" t="s">
        <v>668</v>
      </c>
      <c r="P24" s="94">
        <v>1</v>
      </c>
      <c r="Q24" s="64"/>
      <c r="R24" s="64" t="str">
        <f>($A$6)</f>
        <v>Horváth Imre</v>
      </c>
      <c r="S24" s="64"/>
      <c r="V24" s="64"/>
      <c r="AE24" s="64"/>
      <c r="AF24" s="64"/>
      <c r="AG24" s="64"/>
      <c r="AH24" s="64"/>
      <c r="AI24" s="64"/>
      <c r="AJ24" s="64"/>
      <c r="AL24" s="64"/>
      <c r="AM24" s="64"/>
      <c r="AN24" s="64"/>
      <c r="AO24" s="64"/>
      <c r="AQ24" s="96"/>
      <c r="AR24" s="64"/>
    </row>
    <row r="25" spans="1:44" ht="20.25" x14ac:dyDescent="0.3">
      <c r="A25" s="97"/>
      <c r="B25" s="98"/>
      <c r="E25" s="64"/>
      <c r="F25" s="64"/>
      <c r="G25" s="64"/>
      <c r="H25" s="64"/>
      <c r="I25" s="64"/>
      <c r="J25" s="64"/>
      <c r="L25" s="93" t="str">
        <f>($A$9)</f>
        <v>Lukács László</v>
      </c>
      <c r="N25" s="94">
        <v>3</v>
      </c>
      <c r="O25" s="95" t="s">
        <v>668</v>
      </c>
      <c r="P25" s="94">
        <v>1</v>
      </c>
      <c r="R25" s="64" t="str">
        <f>($A$10)</f>
        <v>Máté Bálint</v>
      </c>
      <c r="S25" s="64"/>
      <c r="V25" s="64"/>
      <c r="AE25" s="64"/>
      <c r="AF25" s="64"/>
      <c r="AG25" s="64"/>
      <c r="AH25" s="64"/>
      <c r="AI25" s="64"/>
      <c r="AJ25" s="64"/>
      <c r="AL25" s="64"/>
      <c r="AM25" s="64"/>
      <c r="AN25" s="64"/>
      <c r="AO25" s="64"/>
      <c r="AQ25" s="96"/>
    </row>
    <row r="26" spans="1:44" ht="3.75" customHeight="1" x14ac:dyDescent="0.3">
      <c r="A26" s="97"/>
      <c r="B26" s="98"/>
      <c r="C26" s="100"/>
      <c r="D26" s="101"/>
      <c r="E26" s="98"/>
      <c r="F26" s="98"/>
      <c r="G26" s="98"/>
      <c r="H26" s="98"/>
      <c r="I26" s="98"/>
      <c r="J26" s="98"/>
      <c r="K26" s="102"/>
      <c r="L26" s="102"/>
      <c r="M26" s="102"/>
      <c r="N26" s="98"/>
      <c r="O26" s="103"/>
      <c r="P26" s="104"/>
      <c r="Q26" s="103"/>
      <c r="R26" s="98"/>
      <c r="S26" s="98"/>
      <c r="T26" s="102"/>
      <c r="U26" s="102"/>
      <c r="V26" s="98"/>
      <c r="W26" s="102"/>
      <c r="X26" s="102"/>
      <c r="Y26" s="102"/>
      <c r="Z26" s="98"/>
      <c r="AA26" s="103"/>
      <c r="AB26" s="104"/>
      <c r="AC26" s="103"/>
      <c r="AD26" s="102"/>
      <c r="AE26" s="98"/>
      <c r="AF26" s="98"/>
      <c r="AG26" s="98"/>
    </row>
    <row r="27" spans="1:44" s="64" customFormat="1" ht="26.25" x14ac:dyDescent="0.3">
      <c r="A27" s="89">
        <v>4</v>
      </c>
      <c r="B27" s="105"/>
      <c r="D27" s="91"/>
      <c r="K27" s="92"/>
      <c r="L27" s="93" t="str">
        <f>($A$3)</f>
        <v>Debreczi István</v>
      </c>
      <c r="M27" s="92"/>
      <c r="N27" s="94">
        <v>2</v>
      </c>
      <c r="O27" s="95" t="s">
        <v>668</v>
      </c>
      <c r="P27" s="94">
        <v>2</v>
      </c>
      <c r="R27" s="64" t="str">
        <f>($A$7)</f>
        <v>Najror Zoltán</v>
      </c>
      <c r="W27" s="92"/>
      <c r="X27" s="92"/>
      <c r="Y27" s="92"/>
      <c r="AQ27" s="96"/>
    </row>
    <row r="28" spans="1:44" ht="20.25" x14ac:dyDescent="0.3">
      <c r="A28" s="97"/>
      <c r="B28" s="106"/>
      <c r="E28" s="64"/>
      <c r="F28" s="64"/>
      <c r="G28" s="64"/>
      <c r="H28" s="64"/>
      <c r="I28" s="64"/>
      <c r="J28" s="64"/>
      <c r="L28" s="93" t="str">
        <f>($A$4)</f>
        <v>Koczor János</v>
      </c>
      <c r="N28" s="94">
        <v>0</v>
      </c>
      <c r="O28" s="95" t="s">
        <v>668</v>
      </c>
      <c r="P28" s="94">
        <v>5</v>
      </c>
      <c r="R28" s="64" t="str">
        <f>($A$6)</f>
        <v>Horváth Imre</v>
      </c>
      <c r="S28" s="64"/>
      <c r="V28" s="64"/>
      <c r="Z28" s="64"/>
      <c r="AA28" s="99"/>
      <c r="AB28" s="95"/>
      <c r="AC28" s="99"/>
      <c r="AE28" s="64"/>
      <c r="AF28" s="64"/>
      <c r="AG28" s="64"/>
      <c r="AH28" s="64"/>
      <c r="AI28" s="64"/>
      <c r="AJ28" s="64"/>
      <c r="AL28" s="64"/>
      <c r="AM28" s="64"/>
      <c r="AN28" s="64"/>
      <c r="AO28" s="64"/>
      <c r="AQ28" s="96"/>
    </row>
    <row r="29" spans="1:44" ht="20.25" x14ac:dyDescent="0.3">
      <c r="A29" s="97"/>
      <c r="B29" s="106"/>
      <c r="D29" s="91"/>
      <c r="E29" s="64"/>
      <c r="F29" s="64"/>
      <c r="G29" s="64"/>
      <c r="H29" s="64"/>
      <c r="I29" s="64"/>
      <c r="J29" s="64"/>
      <c r="L29" s="93" t="str">
        <f>($A$5)</f>
        <v>Nagy Béla</v>
      </c>
      <c r="N29" s="94">
        <v>0</v>
      </c>
      <c r="O29" s="95" t="s">
        <v>668</v>
      </c>
      <c r="P29" s="94">
        <v>0</v>
      </c>
      <c r="Q29" s="64"/>
      <c r="R29" s="64" t="str">
        <f>($A$10)</f>
        <v>Máté Bálint</v>
      </c>
      <c r="S29" s="64"/>
      <c r="V29" s="64"/>
      <c r="Z29" s="64"/>
      <c r="AA29" s="92"/>
      <c r="AB29" s="92"/>
      <c r="AC29" s="92"/>
      <c r="AE29" s="64"/>
      <c r="AF29" s="64"/>
      <c r="AG29" s="64"/>
      <c r="AH29" s="64"/>
      <c r="AI29" s="64"/>
      <c r="AJ29" s="64"/>
      <c r="AL29" s="64"/>
      <c r="AM29" s="64"/>
      <c r="AN29" s="64"/>
      <c r="AO29" s="64"/>
      <c r="AQ29" s="96"/>
      <c r="AR29" s="64"/>
    </row>
    <row r="30" spans="1:44" ht="20.25" x14ac:dyDescent="0.3">
      <c r="A30" s="97"/>
      <c r="B30" s="106"/>
      <c r="E30" s="64"/>
      <c r="F30" s="64"/>
      <c r="G30" s="64"/>
      <c r="H30" s="64"/>
      <c r="I30" s="64"/>
      <c r="J30" s="64"/>
      <c r="L30" s="93" t="str">
        <f>($A$8)</f>
        <v>ifj. Nagy Attila</v>
      </c>
      <c r="N30" s="94">
        <v>4</v>
      </c>
      <c r="O30" s="95" t="s">
        <v>668</v>
      </c>
      <c r="P30" s="94">
        <v>2</v>
      </c>
      <c r="R30" s="64" t="str">
        <f>($A$9)</f>
        <v>Lukács László</v>
      </c>
      <c r="S30" s="64"/>
      <c r="V30" s="64"/>
      <c r="Z30" s="64"/>
      <c r="AA30" s="99"/>
      <c r="AB30" s="95"/>
      <c r="AC30" s="99"/>
      <c r="AE30" s="64"/>
      <c r="AF30" s="64"/>
      <c r="AG30" s="64"/>
      <c r="AH30" s="64"/>
      <c r="AI30" s="64"/>
      <c r="AJ30" s="64"/>
      <c r="AL30" s="64"/>
      <c r="AM30" s="64"/>
      <c r="AN30" s="64"/>
      <c r="AO30" s="64"/>
      <c r="AQ30" s="96"/>
    </row>
    <row r="31" spans="1:44" ht="3.75" customHeight="1" x14ac:dyDescent="0.3">
      <c r="A31" s="97"/>
      <c r="B31" s="106"/>
      <c r="C31" s="107"/>
      <c r="D31" s="108"/>
      <c r="E31" s="106"/>
      <c r="F31" s="106"/>
      <c r="G31" s="106"/>
      <c r="H31" s="106"/>
      <c r="I31" s="106"/>
      <c r="J31" s="106"/>
      <c r="K31" s="109"/>
      <c r="L31" s="109"/>
      <c r="M31" s="109"/>
      <c r="N31" s="106"/>
      <c r="O31" s="110"/>
      <c r="P31" s="111"/>
      <c r="Q31" s="110"/>
      <c r="R31" s="106"/>
      <c r="S31" s="106"/>
      <c r="T31" s="109"/>
      <c r="U31" s="109"/>
      <c r="V31" s="106"/>
      <c r="W31" s="109"/>
      <c r="X31" s="109"/>
      <c r="Y31" s="109"/>
      <c r="Z31" s="106"/>
      <c r="AA31" s="110"/>
      <c r="AB31" s="111"/>
      <c r="AC31" s="110"/>
      <c r="AD31" s="109"/>
      <c r="AE31" s="106"/>
      <c r="AF31" s="106"/>
      <c r="AG31" s="106"/>
    </row>
    <row r="32" spans="1:44" s="64" customFormat="1" ht="26.25" x14ac:dyDescent="0.3">
      <c r="A32" s="89">
        <v>5</v>
      </c>
      <c r="B32" s="90"/>
      <c r="D32" s="91"/>
      <c r="K32" s="92"/>
      <c r="L32" s="93" t="str">
        <f>($A$3)</f>
        <v>Debreczi István</v>
      </c>
      <c r="M32" s="92"/>
      <c r="N32" s="94">
        <v>0</v>
      </c>
      <c r="O32" s="95" t="s">
        <v>668</v>
      </c>
      <c r="P32" s="94">
        <v>3</v>
      </c>
      <c r="R32" s="64" t="str">
        <f>($A$6)</f>
        <v>Horváth Imre</v>
      </c>
      <c r="W32" s="92"/>
      <c r="X32" s="92"/>
      <c r="Y32" s="92"/>
      <c r="AQ32" s="96"/>
    </row>
    <row r="33" spans="1:44" ht="20.25" x14ac:dyDescent="0.3">
      <c r="A33" s="97"/>
      <c r="B33" s="98"/>
      <c r="E33" s="64"/>
      <c r="F33" s="64"/>
      <c r="G33" s="64"/>
      <c r="H33" s="64"/>
      <c r="I33" s="64"/>
      <c r="J33" s="64"/>
      <c r="L33" s="93" t="str">
        <f>($A$4)</f>
        <v>Koczor János</v>
      </c>
      <c r="N33" s="94">
        <v>2</v>
      </c>
      <c r="O33" s="95" t="s">
        <v>668</v>
      </c>
      <c r="P33" s="94">
        <v>3</v>
      </c>
      <c r="R33" s="64" t="str">
        <f>($A$5)</f>
        <v>Nagy Béla</v>
      </c>
      <c r="S33" s="64"/>
      <c r="V33" s="64"/>
      <c r="Z33" s="64"/>
      <c r="AA33" s="99"/>
      <c r="AB33" s="95"/>
      <c r="AC33" s="99"/>
      <c r="AE33" s="64"/>
      <c r="AF33" s="64"/>
      <c r="AG33" s="64"/>
      <c r="AH33" s="64"/>
      <c r="AI33" s="64"/>
      <c r="AJ33" s="64"/>
      <c r="AL33" s="64"/>
      <c r="AM33" s="64"/>
      <c r="AN33" s="64"/>
      <c r="AO33" s="64"/>
      <c r="AQ33" s="96"/>
    </row>
    <row r="34" spans="1:44" ht="20.25" x14ac:dyDescent="0.3">
      <c r="A34" s="97"/>
      <c r="B34" s="98"/>
      <c r="D34" s="91"/>
      <c r="E34" s="64"/>
      <c r="F34" s="64"/>
      <c r="G34" s="64"/>
      <c r="H34" s="64"/>
      <c r="I34" s="64"/>
      <c r="J34" s="64"/>
      <c r="L34" s="93" t="str">
        <f>($A$7)</f>
        <v>Najror Zoltán</v>
      </c>
      <c r="N34" s="94">
        <v>2</v>
      </c>
      <c r="O34" s="95" t="s">
        <v>668</v>
      </c>
      <c r="P34" s="94">
        <v>0</v>
      </c>
      <c r="Q34" s="64"/>
      <c r="R34" s="64" t="str">
        <f>($A$9)</f>
        <v>Lukács László</v>
      </c>
      <c r="S34" s="64"/>
      <c r="V34" s="64"/>
      <c r="Z34" s="64"/>
      <c r="AA34" s="92"/>
      <c r="AB34" s="92"/>
      <c r="AC34" s="92"/>
      <c r="AE34" s="64"/>
      <c r="AF34" s="64"/>
      <c r="AG34" s="64"/>
      <c r="AH34" s="64"/>
      <c r="AI34" s="64"/>
      <c r="AJ34" s="64"/>
      <c r="AL34" s="64"/>
      <c r="AM34" s="64"/>
      <c r="AN34" s="64"/>
      <c r="AO34" s="64"/>
      <c r="AQ34" s="96"/>
      <c r="AR34" s="64"/>
    </row>
    <row r="35" spans="1:44" ht="20.25" x14ac:dyDescent="0.3">
      <c r="A35" s="97"/>
      <c r="B35" s="98"/>
      <c r="E35" s="64"/>
      <c r="F35" s="64"/>
      <c r="G35" s="64"/>
      <c r="H35" s="64"/>
      <c r="I35" s="64"/>
      <c r="J35" s="64"/>
      <c r="L35" s="93" t="str">
        <f>($A$8)</f>
        <v>ifj. Nagy Attila</v>
      </c>
      <c r="N35" s="94">
        <v>3</v>
      </c>
      <c r="O35" s="95" t="s">
        <v>668</v>
      </c>
      <c r="P35" s="94">
        <v>0</v>
      </c>
      <c r="R35" s="64" t="str">
        <f>($A$10)</f>
        <v>Máté Bálint</v>
      </c>
      <c r="S35" s="64"/>
      <c r="V35" s="64"/>
      <c r="Z35" s="64"/>
      <c r="AA35" s="99"/>
      <c r="AB35" s="95"/>
      <c r="AC35" s="99"/>
      <c r="AE35" s="64"/>
      <c r="AF35" s="64"/>
      <c r="AG35" s="64"/>
      <c r="AH35" s="64"/>
      <c r="AI35" s="64"/>
      <c r="AJ35" s="64"/>
      <c r="AL35" s="64"/>
      <c r="AM35" s="64"/>
      <c r="AN35" s="64"/>
      <c r="AO35" s="64"/>
      <c r="AQ35" s="96"/>
    </row>
    <row r="36" spans="1:44" ht="3.75" customHeight="1" x14ac:dyDescent="0.3">
      <c r="A36" s="97"/>
      <c r="B36" s="98"/>
      <c r="C36" s="100"/>
      <c r="D36" s="101"/>
      <c r="E36" s="98"/>
      <c r="F36" s="98"/>
      <c r="G36" s="98"/>
      <c r="H36" s="98"/>
      <c r="I36" s="98"/>
      <c r="J36" s="98"/>
      <c r="K36" s="102"/>
      <c r="L36" s="102"/>
      <c r="M36" s="102"/>
      <c r="N36" s="98"/>
      <c r="O36" s="103"/>
      <c r="P36" s="104"/>
      <c r="Q36" s="103"/>
      <c r="R36" s="98"/>
      <c r="S36" s="98"/>
      <c r="T36" s="102"/>
      <c r="U36" s="102"/>
      <c r="V36" s="98"/>
      <c r="W36" s="102"/>
      <c r="X36" s="102"/>
      <c r="Y36" s="102"/>
      <c r="Z36" s="98"/>
      <c r="AA36" s="103"/>
      <c r="AB36" s="104"/>
      <c r="AC36" s="103"/>
      <c r="AD36" s="102"/>
      <c r="AE36" s="98"/>
      <c r="AF36" s="98"/>
      <c r="AG36" s="98"/>
    </row>
    <row r="37" spans="1:44" s="64" customFormat="1" ht="26.25" x14ac:dyDescent="0.3">
      <c r="A37" s="89">
        <v>6</v>
      </c>
      <c r="B37" s="105"/>
      <c r="D37" s="91"/>
      <c r="K37" s="92"/>
      <c r="L37" s="93" t="str">
        <f>($A$3)</f>
        <v>Debreczi István</v>
      </c>
      <c r="M37" s="92"/>
      <c r="N37" s="94">
        <v>2</v>
      </c>
      <c r="O37" s="95" t="s">
        <v>668</v>
      </c>
      <c r="P37" s="94">
        <v>2</v>
      </c>
      <c r="R37" s="64" t="str">
        <f>($A$5)</f>
        <v>Nagy Béla</v>
      </c>
      <c r="W37" s="92"/>
      <c r="X37" s="92"/>
      <c r="Y37" s="92"/>
      <c r="AQ37" s="96"/>
    </row>
    <row r="38" spans="1:44" ht="20.25" x14ac:dyDescent="0.3">
      <c r="A38" s="97"/>
      <c r="B38" s="106"/>
      <c r="E38" s="64"/>
      <c r="F38" s="64"/>
      <c r="G38" s="64"/>
      <c r="H38" s="64"/>
      <c r="I38" s="64"/>
      <c r="J38" s="64"/>
      <c r="L38" s="93" t="str">
        <f>($A$4)</f>
        <v>Koczor János</v>
      </c>
      <c r="N38" s="94">
        <v>3</v>
      </c>
      <c r="O38" s="95" t="s">
        <v>668</v>
      </c>
      <c r="P38" s="94">
        <v>2</v>
      </c>
      <c r="R38" s="64" t="str">
        <f>($A$10)</f>
        <v>Máté Bálint</v>
      </c>
      <c r="S38" s="64"/>
      <c r="V38" s="64"/>
      <c r="Z38" s="64"/>
      <c r="AA38" s="99"/>
      <c r="AB38" s="95"/>
      <c r="AC38" s="99"/>
      <c r="AE38" s="64"/>
      <c r="AF38" s="64"/>
      <c r="AG38" s="64"/>
      <c r="AH38" s="64"/>
      <c r="AI38" s="64"/>
      <c r="AJ38" s="64"/>
      <c r="AL38" s="64"/>
      <c r="AM38" s="64"/>
      <c r="AN38" s="64"/>
      <c r="AO38" s="64"/>
      <c r="AQ38" s="96"/>
    </row>
    <row r="39" spans="1:44" ht="20.25" x14ac:dyDescent="0.3">
      <c r="A39" s="97"/>
      <c r="B39" s="106"/>
      <c r="D39" s="91"/>
      <c r="E39" s="64"/>
      <c r="F39" s="64"/>
      <c r="G39" s="64"/>
      <c r="H39" s="64"/>
      <c r="I39" s="64"/>
      <c r="J39" s="64"/>
      <c r="L39" s="93" t="str">
        <f>($A$6)</f>
        <v>Horváth Imre</v>
      </c>
      <c r="N39" s="94">
        <v>2</v>
      </c>
      <c r="O39" s="95" t="s">
        <v>668</v>
      </c>
      <c r="P39" s="94">
        <v>2</v>
      </c>
      <c r="Q39" s="64"/>
      <c r="R39" s="64" t="str">
        <f>($A$9)</f>
        <v>Lukács László</v>
      </c>
      <c r="S39" s="64"/>
      <c r="V39" s="64"/>
      <c r="Z39" s="64"/>
      <c r="AA39" s="92"/>
      <c r="AB39" s="92"/>
      <c r="AC39" s="92"/>
      <c r="AE39" s="64"/>
      <c r="AF39" s="64"/>
      <c r="AG39" s="64"/>
      <c r="AH39" s="64"/>
      <c r="AI39" s="64"/>
      <c r="AJ39" s="64"/>
      <c r="AL39" s="64"/>
      <c r="AM39" s="64"/>
      <c r="AN39" s="64"/>
      <c r="AO39" s="64"/>
      <c r="AQ39" s="96"/>
      <c r="AR39" s="64"/>
    </row>
    <row r="40" spans="1:44" ht="20.25" x14ac:dyDescent="0.3">
      <c r="A40" s="97"/>
      <c r="B40" s="106"/>
      <c r="E40" s="64"/>
      <c r="F40" s="64"/>
      <c r="G40" s="64"/>
      <c r="H40" s="64"/>
      <c r="I40" s="64"/>
      <c r="J40" s="64"/>
      <c r="L40" s="93" t="str">
        <f>($A$7)</f>
        <v>Najror Zoltán</v>
      </c>
      <c r="N40" s="94">
        <v>4</v>
      </c>
      <c r="O40" s="95" t="s">
        <v>668</v>
      </c>
      <c r="P40" s="94">
        <v>5</v>
      </c>
      <c r="R40" s="64" t="str">
        <f>($A$8)</f>
        <v>ifj. Nagy Attila</v>
      </c>
      <c r="S40" s="64"/>
      <c r="V40" s="64"/>
      <c r="Z40" s="64"/>
      <c r="AA40" s="99"/>
      <c r="AB40" s="95"/>
      <c r="AC40" s="99"/>
      <c r="AE40" s="64"/>
      <c r="AF40" s="64"/>
      <c r="AG40" s="64"/>
      <c r="AH40" s="64"/>
      <c r="AI40" s="64"/>
      <c r="AJ40" s="64"/>
      <c r="AL40" s="64"/>
      <c r="AM40" s="64"/>
      <c r="AN40" s="64"/>
      <c r="AO40" s="64"/>
      <c r="AQ40" s="96"/>
    </row>
    <row r="41" spans="1:44" ht="3.75" customHeight="1" x14ac:dyDescent="0.3">
      <c r="A41" s="97"/>
      <c r="B41" s="106"/>
      <c r="C41" s="107"/>
      <c r="D41" s="108"/>
      <c r="E41" s="106"/>
      <c r="F41" s="106"/>
      <c r="G41" s="106"/>
      <c r="H41" s="106"/>
      <c r="I41" s="106"/>
      <c r="J41" s="106"/>
      <c r="K41" s="109"/>
      <c r="L41" s="109"/>
      <c r="M41" s="109"/>
      <c r="N41" s="106"/>
      <c r="O41" s="110"/>
      <c r="P41" s="111"/>
      <c r="Q41" s="110"/>
      <c r="R41" s="106"/>
      <c r="S41" s="106"/>
      <c r="T41" s="109"/>
      <c r="U41" s="109"/>
      <c r="V41" s="106"/>
      <c r="W41" s="109"/>
      <c r="X41" s="109"/>
      <c r="Y41" s="109"/>
      <c r="Z41" s="106"/>
      <c r="AA41" s="110"/>
      <c r="AB41" s="111"/>
      <c r="AC41" s="110"/>
      <c r="AD41" s="109"/>
      <c r="AE41" s="106"/>
      <c r="AF41" s="106"/>
      <c r="AG41" s="106"/>
    </row>
    <row r="42" spans="1:44" s="64" customFormat="1" ht="26.25" x14ac:dyDescent="0.3">
      <c r="A42" s="89">
        <v>7</v>
      </c>
      <c r="B42" s="90"/>
      <c r="D42" s="91"/>
      <c r="K42" s="92"/>
      <c r="L42" s="93" t="str">
        <f>($A$3)</f>
        <v>Debreczi István</v>
      </c>
      <c r="M42" s="92"/>
      <c r="N42" s="94">
        <v>0</v>
      </c>
      <c r="O42" s="95" t="s">
        <v>668</v>
      </c>
      <c r="P42" s="94">
        <v>0</v>
      </c>
      <c r="R42" s="64" t="str">
        <f>($A$4)</f>
        <v>Koczor János</v>
      </c>
      <c r="W42" s="92"/>
      <c r="X42" s="92"/>
      <c r="Y42" s="92"/>
      <c r="AQ42" s="96"/>
    </row>
    <row r="43" spans="1:44" ht="20.25" x14ac:dyDescent="0.3">
      <c r="A43" s="97"/>
      <c r="B43" s="98"/>
      <c r="E43" s="64"/>
      <c r="F43" s="64"/>
      <c r="G43" s="64"/>
      <c r="H43" s="64"/>
      <c r="I43" s="64"/>
      <c r="J43" s="64"/>
      <c r="L43" s="93" t="str">
        <f>($A$5)</f>
        <v>Nagy Béla</v>
      </c>
      <c r="N43" s="94">
        <v>6</v>
      </c>
      <c r="O43" s="95" t="s">
        <v>668</v>
      </c>
      <c r="P43" s="94">
        <v>4</v>
      </c>
      <c r="R43" s="64" t="str">
        <f>($A$9)</f>
        <v>Lukács László</v>
      </c>
      <c r="S43" s="64"/>
      <c r="V43" s="64"/>
      <c r="Z43" s="64"/>
      <c r="AA43" s="99"/>
      <c r="AB43" s="95"/>
      <c r="AC43" s="99"/>
      <c r="AE43" s="64"/>
      <c r="AF43" s="64"/>
      <c r="AG43" s="64"/>
      <c r="AH43" s="64"/>
      <c r="AI43" s="64"/>
      <c r="AJ43" s="64"/>
      <c r="AL43" s="64"/>
      <c r="AM43" s="64"/>
      <c r="AN43" s="64"/>
      <c r="AO43" s="64"/>
      <c r="AQ43" s="96"/>
    </row>
    <row r="44" spans="1:44" ht="20.25" x14ac:dyDescent="0.3">
      <c r="A44" s="97"/>
      <c r="B44" s="98"/>
      <c r="D44" s="91"/>
      <c r="E44" s="64"/>
      <c r="F44" s="64"/>
      <c r="G44" s="64"/>
      <c r="H44" s="64"/>
      <c r="I44" s="64"/>
      <c r="J44" s="64"/>
      <c r="L44" s="93" t="str">
        <f>($A$6)</f>
        <v>Horváth Imre</v>
      </c>
      <c r="N44" s="94">
        <v>0</v>
      </c>
      <c r="O44" s="95" t="s">
        <v>668</v>
      </c>
      <c r="P44" s="94">
        <v>0</v>
      </c>
      <c r="Q44" s="64"/>
      <c r="R44" s="64" t="str">
        <f>($A$8)</f>
        <v>ifj. Nagy Attila</v>
      </c>
      <c r="S44" s="64"/>
      <c r="V44" s="64"/>
      <c r="Z44" s="64"/>
      <c r="AA44" s="92"/>
      <c r="AB44" s="92"/>
      <c r="AC44" s="92"/>
      <c r="AE44" s="64"/>
      <c r="AF44" s="64"/>
      <c r="AG44" s="64"/>
      <c r="AH44" s="64"/>
      <c r="AI44" s="64"/>
      <c r="AJ44" s="64"/>
      <c r="AL44" s="64"/>
      <c r="AM44" s="64"/>
      <c r="AN44" s="64"/>
      <c r="AO44" s="64"/>
      <c r="AQ44" s="96"/>
      <c r="AR44" s="64"/>
    </row>
    <row r="45" spans="1:44" ht="20.25" x14ac:dyDescent="0.3">
      <c r="A45" s="97"/>
      <c r="B45" s="98"/>
      <c r="E45" s="64"/>
      <c r="F45" s="64"/>
      <c r="G45" s="64"/>
      <c r="H45" s="64"/>
      <c r="I45" s="64"/>
      <c r="J45" s="64"/>
      <c r="L45" s="93" t="str">
        <f>($A$7)</f>
        <v>Najror Zoltán</v>
      </c>
      <c r="N45" s="94">
        <v>4</v>
      </c>
      <c r="O45" s="95" t="s">
        <v>668</v>
      </c>
      <c r="P45" s="94">
        <v>0</v>
      </c>
      <c r="R45" s="64" t="str">
        <f>($A$10)</f>
        <v>Máté Bálint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64"/>
      <c r="AJ45" s="64"/>
      <c r="AL45" s="64"/>
      <c r="AM45" s="64"/>
      <c r="AN45" s="64"/>
      <c r="AO45" s="64"/>
      <c r="AQ45" s="96"/>
    </row>
    <row r="46" spans="1:44" ht="3.75" customHeight="1" x14ac:dyDescent="0.3">
      <c r="A46" s="97"/>
      <c r="B46" s="98"/>
      <c r="C46" s="100"/>
      <c r="D46" s="101"/>
      <c r="E46" s="98"/>
      <c r="F46" s="98"/>
      <c r="G46" s="98"/>
      <c r="H46" s="98"/>
      <c r="I46" s="98"/>
      <c r="J46" s="98"/>
      <c r="K46" s="102"/>
      <c r="L46" s="102"/>
      <c r="M46" s="102"/>
      <c r="N46" s="98"/>
      <c r="O46" s="103"/>
      <c r="P46" s="104"/>
      <c r="Q46" s="103"/>
      <c r="R46" s="98"/>
      <c r="S46" s="98"/>
      <c r="T46" s="102"/>
      <c r="U46" s="102"/>
      <c r="V46" s="98"/>
      <c r="W46" s="102"/>
      <c r="X46" s="102"/>
      <c r="Y46" s="102"/>
      <c r="Z46" s="98"/>
      <c r="AA46" s="103"/>
      <c r="AB46" s="104"/>
      <c r="AC46" s="103"/>
      <c r="AD46" s="102"/>
      <c r="AE46" s="98"/>
      <c r="AF46" s="98"/>
      <c r="AG46" s="98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F7"/>
  <sheetViews>
    <sheetView workbookViewId="0">
      <selection activeCell="D10" sqref="D10"/>
    </sheetView>
  </sheetViews>
  <sheetFormatPr defaultRowHeight="15" x14ac:dyDescent="0.25"/>
  <cols>
    <col min="1" max="1" width="9.140625" style="131"/>
    <col min="2" max="2" width="16" style="155" customWidth="1"/>
    <col min="3" max="3" width="9.140625" style="155"/>
    <col min="4" max="4" width="15" style="155" customWidth="1"/>
    <col min="5" max="16384" width="9.140625" style="131"/>
  </cols>
  <sheetData>
    <row r="2" spans="2:6" x14ac:dyDescent="0.25">
      <c r="B2" s="155" t="s">
        <v>713</v>
      </c>
      <c r="C2" s="155" t="s">
        <v>787</v>
      </c>
      <c r="D2" s="155" t="s">
        <v>726</v>
      </c>
      <c r="F2" s="131" t="s">
        <v>784</v>
      </c>
    </row>
    <row r="7" spans="2:6" x14ac:dyDescent="0.25">
      <c r="B7" s="155" t="s">
        <v>717</v>
      </c>
      <c r="C7" s="155" t="s">
        <v>788</v>
      </c>
      <c r="D7" s="155" t="s">
        <v>724</v>
      </c>
      <c r="F7" s="131" t="s">
        <v>785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Z37"/>
  <sheetViews>
    <sheetView workbookViewId="0">
      <selection activeCell="AI20" sqref="AI20"/>
    </sheetView>
  </sheetViews>
  <sheetFormatPr defaultColWidth="3" defaultRowHeight="15" x14ac:dyDescent="0.25"/>
  <cols>
    <col min="1" max="1" width="21.28515625" customWidth="1"/>
    <col min="2" max="25" width="2.85546875" customWidth="1"/>
    <col min="26" max="26" width="1.42578125" customWidth="1"/>
    <col min="31" max="31" width="2.5703125" customWidth="1"/>
    <col min="33" max="33" width="3.85546875" customWidth="1"/>
    <col min="34" max="34" width="1" customWidth="1"/>
    <col min="36" max="36" width="1" customWidth="1"/>
    <col min="51" max="51" width="4.5703125" customWidth="1"/>
  </cols>
  <sheetData>
    <row r="1" spans="1:52" ht="16.5" thickBot="1" x14ac:dyDescent="0.3">
      <c r="A1" s="17" t="s">
        <v>727</v>
      </c>
      <c r="AA1" s="18">
        <v>42701</v>
      </c>
      <c r="AB1" s="19"/>
      <c r="AC1" s="19"/>
      <c r="AD1" s="19"/>
      <c r="AE1" s="19"/>
      <c r="AF1" s="19"/>
      <c r="AG1" s="19"/>
      <c r="AI1" s="20"/>
      <c r="AJ1" s="21"/>
    </row>
    <row r="2" spans="1:52" ht="33.75" customHeight="1" thickTop="1" thickBot="1" x14ac:dyDescent="0.3">
      <c r="A2" s="112" t="s">
        <v>658</v>
      </c>
      <c r="B2" s="25" t="str">
        <f>(A3)</f>
        <v>Csekei Zoltán</v>
      </c>
      <c r="C2" s="24"/>
      <c r="D2" s="25"/>
      <c r="E2" s="25"/>
      <c r="F2" s="26" t="str">
        <f>(A4)</f>
        <v>Kondor Gábor</v>
      </c>
      <c r="G2" s="25"/>
      <c r="H2" s="25"/>
      <c r="I2" s="25"/>
      <c r="J2" s="26" t="str">
        <f>(A5)</f>
        <v>Bánfalvy Szabolcs</v>
      </c>
      <c r="K2" s="25"/>
      <c r="L2" s="25"/>
      <c r="M2" s="25"/>
      <c r="N2" s="26" t="str">
        <f>(A6)</f>
        <v>Debreczy Zoltán</v>
      </c>
      <c r="O2" s="25"/>
      <c r="P2" s="25"/>
      <c r="Q2" s="25"/>
      <c r="R2" s="26" t="str">
        <f>(A7)</f>
        <v>Réger József</v>
      </c>
      <c r="S2" s="25"/>
      <c r="T2" s="25"/>
      <c r="U2" s="25"/>
      <c r="V2" s="26" t="str">
        <f>(A8)</f>
        <v>Szegedi András</v>
      </c>
      <c r="W2" s="25"/>
      <c r="X2" s="25"/>
      <c r="Y2" s="25"/>
      <c r="Z2" s="27"/>
      <c r="AA2" s="28" t="s">
        <v>659</v>
      </c>
      <c r="AB2" s="29" t="s">
        <v>660</v>
      </c>
      <c r="AC2" s="29" t="s">
        <v>661</v>
      </c>
      <c r="AD2" s="29" t="s">
        <v>662</v>
      </c>
      <c r="AE2" s="145" t="s">
        <v>663</v>
      </c>
      <c r="AF2" s="145" t="s">
        <v>664</v>
      </c>
      <c r="AG2" s="31" t="s">
        <v>665</v>
      </c>
      <c r="AH2" s="32"/>
      <c r="AI2" s="33" t="s">
        <v>666</v>
      </c>
      <c r="AJ2" s="34"/>
      <c r="AK2" s="35" t="s">
        <v>667</v>
      </c>
    </row>
    <row r="3" spans="1:52" ht="16.5" thickTop="1" x14ac:dyDescent="0.25">
      <c r="A3" s="36" t="s">
        <v>605</v>
      </c>
      <c r="B3" s="37"/>
      <c r="C3" s="38"/>
      <c r="D3" s="38"/>
      <c r="E3" s="38"/>
      <c r="F3" s="39">
        <v>5</v>
      </c>
      <c r="G3" s="42">
        <f>(N26)</f>
        <v>0</v>
      </c>
      <c r="H3" s="42">
        <f>(P26)</f>
        <v>1</v>
      </c>
      <c r="I3" s="41" t="str">
        <f>IF(G3=".","-",IF(G3&gt;H3,"g",IF(G3=H3,"d","v")))</f>
        <v>v</v>
      </c>
      <c r="J3" s="39">
        <v>4</v>
      </c>
      <c r="K3" s="42">
        <f>(N24)</f>
        <v>0</v>
      </c>
      <c r="L3" s="42">
        <f>(P24)</f>
        <v>0</v>
      </c>
      <c r="M3" s="41" t="str">
        <f>IF(K3=".","-",IF(K3&gt;L3,"g",IF(K3=L3,"d","v")))</f>
        <v>d</v>
      </c>
      <c r="N3" s="39">
        <v>3</v>
      </c>
      <c r="O3" s="42">
        <f>(N19)</f>
        <v>1</v>
      </c>
      <c r="P3" s="42">
        <f>(P19)</f>
        <v>0</v>
      </c>
      <c r="Q3" s="41" t="str">
        <f>IF(O3=".","-",IF(O3&gt;P3,"g",IF(O3=P3,"d","v")))</f>
        <v>g</v>
      </c>
      <c r="R3" s="39">
        <v>2</v>
      </c>
      <c r="S3" s="42">
        <f>(N16)</f>
        <v>1</v>
      </c>
      <c r="T3" s="42">
        <f>(P16)</f>
        <v>0</v>
      </c>
      <c r="U3" s="41" t="str">
        <f>IF(S3=".","-",IF(S3&gt;T3,"g",IF(S3=T3,"d","v")))</f>
        <v>g</v>
      </c>
      <c r="V3" s="39">
        <v>1</v>
      </c>
      <c r="W3" s="42">
        <f>(N10)</f>
        <v>1</v>
      </c>
      <c r="X3" s="42">
        <f>(P10)</f>
        <v>1</v>
      </c>
      <c r="Y3" s="41" t="str">
        <f>IF(W3=".","-",IF(W3&gt;X3,"g",IF(W3=X3,"d","v")))</f>
        <v>d</v>
      </c>
      <c r="Z3" s="43"/>
      <c r="AA3" s="44">
        <f t="shared" ref="AA3:AA8" si="0">SUM(AB3:AD3)</f>
        <v>5</v>
      </c>
      <c r="AB3" s="45">
        <f t="shared" ref="AB3:AB8" si="1">COUNTIF(B3:Y3,"g")</f>
        <v>2</v>
      </c>
      <c r="AC3" s="45">
        <f t="shared" ref="AC3:AC8" si="2">COUNTIF(B3:Y3,"d")</f>
        <v>2</v>
      </c>
      <c r="AD3" s="45">
        <f t="shared" ref="AD3:AD8" si="3">COUNTIF(B3:Y3,"v")</f>
        <v>1</v>
      </c>
      <c r="AE3" s="46">
        <f>SUM(IF(G3&lt;&gt;".",G3)+IF(K3&lt;&gt;".",K3)+IF(O3&lt;&gt;".",O3)+IF(S3&lt;&gt;".",S3)+IF(W3&lt;&gt;".",W3))</f>
        <v>3</v>
      </c>
      <c r="AF3" s="46">
        <f>SUM(IF(H3&lt;&gt;".",H3)+IF(L3&lt;&gt;".",L3)+IF(P3&lt;&gt;".",P3)+IF(T3&lt;&gt;".",T3)+IF(X3&lt;&gt;".",X3))</f>
        <v>2</v>
      </c>
      <c r="AG3" s="47">
        <f t="shared" ref="AG3:AG8" si="4">SUM(AB3*3+AC3*1)</f>
        <v>8</v>
      </c>
      <c r="AH3" s="48"/>
      <c r="AI3" s="49">
        <f t="shared" ref="AI3:AI8" si="5">RANK(AG3,$AG$3:$AG$8,0)</f>
        <v>2</v>
      </c>
      <c r="AJ3" s="50"/>
      <c r="AK3" s="51">
        <f t="shared" ref="AK3:AK8" si="6">SUM(AE3-AF3)</f>
        <v>1</v>
      </c>
      <c r="AL3">
        <v>2</v>
      </c>
    </row>
    <row r="4" spans="1:52" ht="15.75" x14ac:dyDescent="0.25">
      <c r="A4" s="52" t="s">
        <v>607</v>
      </c>
      <c r="B4" s="53">
        <v>5</v>
      </c>
      <c r="C4" s="40">
        <f>(P26)</f>
        <v>1</v>
      </c>
      <c r="D4" s="40">
        <f>(N26)</f>
        <v>0</v>
      </c>
      <c r="E4" s="57" t="str">
        <f>IF(C4=".","-",IF(C4&gt;D4,"g",IF(C4=D4,"d","v")))</f>
        <v>g</v>
      </c>
      <c r="F4" s="55"/>
      <c r="G4" s="56"/>
      <c r="H4" s="56"/>
      <c r="I4" s="56"/>
      <c r="J4" s="53">
        <v>3</v>
      </c>
      <c r="K4" s="40">
        <f>(N18)</f>
        <v>0</v>
      </c>
      <c r="L4" s="40">
        <f>(P18)</f>
        <v>1</v>
      </c>
      <c r="M4" s="57" t="str">
        <f>IF(K4=".","-",IF(K4&gt;L4,"g",IF(K4=L4,"d","v")))</f>
        <v>v</v>
      </c>
      <c r="N4" s="53">
        <v>2</v>
      </c>
      <c r="O4" s="40">
        <f>(N15)</f>
        <v>1</v>
      </c>
      <c r="P4" s="40">
        <f>(P15)</f>
        <v>0</v>
      </c>
      <c r="Q4" s="57" t="str">
        <f>IF(O4=".","-",IF(O4&gt;P4,"g",IF(O4=P4,"d","v")))</f>
        <v>g</v>
      </c>
      <c r="R4" s="53">
        <v>1</v>
      </c>
      <c r="S4" s="40">
        <f>(N12)</f>
        <v>0</v>
      </c>
      <c r="T4" s="40">
        <f>(P12)</f>
        <v>1</v>
      </c>
      <c r="U4" s="57" t="str">
        <f>IF(S4=".","-",IF(S4&gt;T4,"g",IF(S4=T4,"d","v")))</f>
        <v>v</v>
      </c>
      <c r="V4" s="53">
        <v>4</v>
      </c>
      <c r="W4" s="40">
        <f>(N23)</f>
        <v>0</v>
      </c>
      <c r="X4" s="40">
        <f>(P23)</f>
        <v>0</v>
      </c>
      <c r="Y4" s="57" t="str">
        <f>IF(W4=".","-",IF(W4&gt;X4,"g",IF(W4=X4,"d","v")))</f>
        <v>d</v>
      </c>
      <c r="Z4" s="58"/>
      <c r="AA4" s="113">
        <f t="shared" si="0"/>
        <v>5</v>
      </c>
      <c r="AB4" s="114">
        <f t="shared" si="1"/>
        <v>2</v>
      </c>
      <c r="AC4" s="114">
        <f t="shared" si="2"/>
        <v>1</v>
      </c>
      <c r="AD4" s="114">
        <f t="shared" si="3"/>
        <v>2</v>
      </c>
      <c r="AE4" s="146">
        <f>SUM(IF(C4&lt;&gt;".",C4)+IF(K4&lt;&gt;".",K4)+IF(O4&lt;&gt;".",O4)+IF(S4&lt;&gt;".",S4)+IF(W4&lt;&gt;".",W4))</f>
        <v>2</v>
      </c>
      <c r="AF4" s="146">
        <f>SUM(IF(D4&lt;&gt;".",D4)+IF(L4&lt;&gt;".",L4)+IF(P4&lt;&gt;".",P4)+IF(T4&lt;&gt;".",T4)+IF(X4&lt;&gt;".",X4))</f>
        <v>2</v>
      </c>
      <c r="AG4" s="59">
        <f t="shared" si="4"/>
        <v>7</v>
      </c>
      <c r="AH4" s="48"/>
      <c r="AI4" s="49">
        <f t="shared" si="5"/>
        <v>3</v>
      </c>
      <c r="AJ4" s="50"/>
      <c r="AK4" s="51">
        <f t="shared" si="6"/>
        <v>0</v>
      </c>
      <c r="AL4">
        <v>3</v>
      </c>
    </row>
    <row r="5" spans="1:52" ht="15.75" x14ac:dyDescent="0.25">
      <c r="A5" s="52" t="s">
        <v>730</v>
      </c>
      <c r="B5" s="53">
        <v>4</v>
      </c>
      <c r="C5" s="40">
        <f>(P24)</f>
        <v>0</v>
      </c>
      <c r="D5" s="40">
        <f>(N24)</f>
        <v>0</v>
      </c>
      <c r="E5" s="57" t="str">
        <f>IF(C5=".","-",IF(C5&gt;D5,"g",IF(C5=D5,"d","v")))</f>
        <v>d</v>
      </c>
      <c r="F5" s="53">
        <v>3</v>
      </c>
      <c r="G5" s="40">
        <f>(P18)</f>
        <v>1</v>
      </c>
      <c r="H5" s="40">
        <f>(N18)</f>
        <v>0</v>
      </c>
      <c r="I5" s="57" t="str">
        <f>IF(G5=".","-",IF(G5&gt;H5,"g",IF(G5=H5,"d","v")))</f>
        <v>g</v>
      </c>
      <c r="J5" s="147"/>
      <c r="K5" s="56"/>
      <c r="L5" s="56"/>
      <c r="M5" s="56"/>
      <c r="N5" s="53">
        <v>1</v>
      </c>
      <c r="O5" s="40">
        <f>(N11)</f>
        <v>0</v>
      </c>
      <c r="P5" s="40">
        <f>(P11)</f>
        <v>1</v>
      </c>
      <c r="Q5" s="57" t="str">
        <f>IF(O5=".","-",IF(O5&gt;P5,"g",IF(O5=P5,"d","v")))</f>
        <v>v</v>
      </c>
      <c r="R5" s="53">
        <v>5</v>
      </c>
      <c r="S5" s="40">
        <f>(N27)</f>
        <v>0</v>
      </c>
      <c r="T5" s="40">
        <f>(P27)</f>
        <v>3</v>
      </c>
      <c r="U5" s="57" t="str">
        <f>IF(S5=".","-",IF(S5&gt;T5,"g",IF(S5=T5,"d","v")))</f>
        <v>v</v>
      </c>
      <c r="V5" s="53">
        <v>2</v>
      </c>
      <c r="W5" s="40">
        <f>(N14)</f>
        <v>2</v>
      </c>
      <c r="X5" s="40">
        <f>(P14)</f>
        <v>0</v>
      </c>
      <c r="Y5" s="57" t="str">
        <f>IF(W5=".","-",IF(W5&gt;X5,"g",IF(W5=X5,"d","v")))</f>
        <v>g</v>
      </c>
      <c r="Z5" s="58"/>
      <c r="AA5" s="113">
        <f t="shared" si="0"/>
        <v>5</v>
      </c>
      <c r="AB5" s="114">
        <f t="shared" si="1"/>
        <v>2</v>
      </c>
      <c r="AC5" s="114">
        <f t="shared" si="2"/>
        <v>1</v>
      </c>
      <c r="AD5" s="114">
        <f t="shared" si="3"/>
        <v>2</v>
      </c>
      <c r="AE5" s="146">
        <f>SUM(IF(C5&lt;&gt;".",C5)+IF(G5&lt;&gt;".",G5)+IF(O5&lt;&gt;".",O5)+IF(S5&lt;&gt;".",S5)+IF(W5&lt;&gt;".",W5))</f>
        <v>3</v>
      </c>
      <c r="AF5" s="146">
        <f>SUM(IF(H5&lt;&gt;".",H5)+IF(D5&lt;&gt;".",D5)+IF(P5&lt;&gt;".",P5)+IF(T5&lt;&gt;".",T5)+IF(X5&lt;&gt;".",X5))</f>
        <v>4</v>
      </c>
      <c r="AG5" s="59">
        <f t="shared" si="4"/>
        <v>7</v>
      </c>
      <c r="AH5" s="48"/>
      <c r="AI5" s="49">
        <f t="shared" si="5"/>
        <v>3</v>
      </c>
      <c r="AJ5" s="50"/>
      <c r="AK5" s="51">
        <f t="shared" si="6"/>
        <v>-1</v>
      </c>
      <c r="AL5">
        <v>5</v>
      </c>
    </row>
    <row r="6" spans="1:52" ht="15.75" x14ac:dyDescent="0.25">
      <c r="A6" s="52" t="s">
        <v>731</v>
      </c>
      <c r="B6" s="53">
        <v>3</v>
      </c>
      <c r="C6" s="40">
        <f>(P19)</f>
        <v>0</v>
      </c>
      <c r="D6" s="40">
        <f>(N19)</f>
        <v>1</v>
      </c>
      <c r="E6" s="57" t="str">
        <f>IF(C6=".","-",IF(C6&gt;D6,"g",IF(C6=D6,"d","v")))</f>
        <v>v</v>
      </c>
      <c r="F6" s="53">
        <v>2</v>
      </c>
      <c r="G6" s="40">
        <f>(P15)</f>
        <v>0</v>
      </c>
      <c r="H6" s="40">
        <f>(N15)</f>
        <v>1</v>
      </c>
      <c r="I6" s="57" t="str">
        <f>IF(G6=".","-",IF(G6&gt;H6,"g",IF(G6=H6,"d","v")))</f>
        <v>v</v>
      </c>
      <c r="J6" s="53">
        <v>1</v>
      </c>
      <c r="K6" s="40">
        <f>(P11)</f>
        <v>1</v>
      </c>
      <c r="L6" s="40">
        <f>(N11)</f>
        <v>0</v>
      </c>
      <c r="M6" s="57" t="str">
        <f>IF(K6=".","-",IF(K6&gt;L6,"g",IF(K6=L6,"d","v")))</f>
        <v>g</v>
      </c>
      <c r="N6" s="55"/>
      <c r="O6" s="56"/>
      <c r="P6" s="56"/>
      <c r="Q6" s="56"/>
      <c r="R6" s="53">
        <v>4</v>
      </c>
      <c r="S6" s="40">
        <f>(N22)</f>
        <v>0</v>
      </c>
      <c r="T6" s="40">
        <f>(P22)</f>
        <v>0</v>
      </c>
      <c r="U6" s="57" t="str">
        <f>IF(S6=".","-",IF(S6&gt;T6,"g",IF(S6=T6,"d","v")))</f>
        <v>d</v>
      </c>
      <c r="V6" s="53">
        <v>5</v>
      </c>
      <c r="W6" s="40">
        <f>(N28)</f>
        <v>1</v>
      </c>
      <c r="X6" s="40">
        <f>(P28)</f>
        <v>0</v>
      </c>
      <c r="Y6" s="57" t="str">
        <f>IF(W6=".","-",IF(W6&gt;X6,"g",IF(W6=X6,"d","v")))</f>
        <v>g</v>
      </c>
      <c r="Z6" s="58"/>
      <c r="AA6" s="113">
        <f t="shared" si="0"/>
        <v>5</v>
      </c>
      <c r="AB6" s="114">
        <f t="shared" si="1"/>
        <v>2</v>
      </c>
      <c r="AC6" s="114">
        <f t="shared" si="2"/>
        <v>1</v>
      </c>
      <c r="AD6" s="114">
        <f t="shared" si="3"/>
        <v>2</v>
      </c>
      <c r="AE6" s="146">
        <f>SUM(IF(G6&lt;&gt;".",G6)+IF(K6&lt;&gt;".",K6)+IF(C6&lt;&gt;".",C6)+IF(S6&lt;&gt;".",S6)+IF(W6&lt;&gt;".",W6))</f>
        <v>2</v>
      </c>
      <c r="AF6" s="146">
        <f>SUM(IF(H6&lt;&gt;".",H6)+IF(L6&lt;&gt;".",L6)+IF(D6&lt;&gt;".",D6)+IF(T6&lt;&gt;".",T6)+IF(X6&lt;&gt;".",X6))</f>
        <v>2</v>
      </c>
      <c r="AG6" s="59">
        <f t="shared" si="4"/>
        <v>7</v>
      </c>
      <c r="AH6" s="48"/>
      <c r="AI6" s="49">
        <f t="shared" si="5"/>
        <v>3</v>
      </c>
      <c r="AJ6" s="50"/>
      <c r="AK6" s="51">
        <f t="shared" si="6"/>
        <v>0</v>
      </c>
      <c r="AL6">
        <v>4</v>
      </c>
    </row>
    <row r="7" spans="1:52" ht="15.75" x14ac:dyDescent="0.25">
      <c r="A7" s="52" t="s">
        <v>729</v>
      </c>
      <c r="B7" s="53">
        <v>2</v>
      </c>
      <c r="C7" s="40">
        <f>(P16)</f>
        <v>0</v>
      </c>
      <c r="D7" s="40">
        <f>(N16)</f>
        <v>1</v>
      </c>
      <c r="E7" s="57" t="str">
        <f>IF(C7=".","-",IF(C7&gt;D7,"g",IF(C7=D7,"d","v")))</f>
        <v>v</v>
      </c>
      <c r="F7" s="53">
        <v>1</v>
      </c>
      <c r="G7" s="40">
        <f>(P12)</f>
        <v>1</v>
      </c>
      <c r="H7" s="40">
        <f>(N12)</f>
        <v>0</v>
      </c>
      <c r="I7" s="57" t="str">
        <f>IF(G7=".","-",IF(G7&gt;H7,"g",IF(G7=H7,"d","v")))</f>
        <v>g</v>
      </c>
      <c r="J7" s="53">
        <v>5</v>
      </c>
      <c r="K7" s="40">
        <f>(P27)</f>
        <v>3</v>
      </c>
      <c r="L7" s="40">
        <f>(N27)</f>
        <v>0</v>
      </c>
      <c r="M7" s="57" t="str">
        <f>IF(K7=".","-",IF(K7&gt;L7,"g",IF(K7=L7,"d","v")))</f>
        <v>g</v>
      </c>
      <c r="N7" s="148">
        <v>4</v>
      </c>
      <c r="O7" s="40">
        <f>(P22)</f>
        <v>0</v>
      </c>
      <c r="P7" s="40">
        <f>(N22)</f>
        <v>0</v>
      </c>
      <c r="Q7" s="57" t="str">
        <f>IF(O7=".","-",IF(O7&gt;P7,"g",IF(O7=P7,"d","v")))</f>
        <v>d</v>
      </c>
      <c r="R7" s="55"/>
      <c r="S7" s="56"/>
      <c r="T7" s="56"/>
      <c r="U7" s="56"/>
      <c r="V7" s="53">
        <v>3</v>
      </c>
      <c r="W7" s="40">
        <f>(N20)</f>
        <v>2</v>
      </c>
      <c r="X7" s="40">
        <f>(P20)</f>
        <v>0</v>
      </c>
      <c r="Y7" s="57" t="str">
        <f>IF(W7=".","-",IF(W7&gt;X7,"g",IF(W7=X7,"d","v")))</f>
        <v>g</v>
      </c>
      <c r="Z7" s="58"/>
      <c r="AA7" s="113">
        <f t="shared" si="0"/>
        <v>5</v>
      </c>
      <c r="AB7" s="114">
        <f t="shared" si="1"/>
        <v>3</v>
      </c>
      <c r="AC7" s="114">
        <f t="shared" si="2"/>
        <v>1</v>
      </c>
      <c r="AD7" s="114">
        <f t="shared" si="3"/>
        <v>1</v>
      </c>
      <c r="AE7" s="146">
        <f>SUM(IF(G7&lt;&gt;".",G7)+IF(K7&lt;&gt;".",K7)+IF(O7&lt;&gt;".",O7)+IF(C7&lt;&gt;".",C7)+IF(W7&lt;&gt;".",W7))</f>
        <v>6</v>
      </c>
      <c r="AF7" s="146">
        <f>SUM(IF(H7&lt;&gt;".",H7)+IF(L7&lt;&gt;".",L7)+IF(P7&lt;&gt;".",P7)+IF(D7&lt;&gt;".",D7)+IF(X7&lt;&gt;".",X7))</f>
        <v>1</v>
      </c>
      <c r="AG7" s="59">
        <f t="shared" si="4"/>
        <v>10</v>
      </c>
      <c r="AH7" s="115"/>
      <c r="AI7" s="49">
        <f t="shared" si="5"/>
        <v>1</v>
      </c>
      <c r="AJ7" s="50"/>
      <c r="AK7" s="51">
        <f t="shared" si="6"/>
        <v>5</v>
      </c>
      <c r="AL7">
        <v>1</v>
      </c>
    </row>
    <row r="8" spans="1:52" s="64" customFormat="1" ht="16.5" thickBot="1" x14ac:dyDescent="0.3">
      <c r="A8" s="116" t="s">
        <v>728</v>
      </c>
      <c r="B8" s="117">
        <v>1</v>
      </c>
      <c r="C8" s="118">
        <f>(P10)</f>
        <v>1</v>
      </c>
      <c r="D8" s="118">
        <f>(N10)</f>
        <v>1</v>
      </c>
      <c r="E8" s="119" t="str">
        <f>IF(C8=".","-",IF(C8&gt;D8,"g",IF(C8=D8,"d","v")))</f>
        <v>d</v>
      </c>
      <c r="F8" s="117">
        <v>4</v>
      </c>
      <c r="G8" s="118">
        <f>(P23)</f>
        <v>0</v>
      </c>
      <c r="H8" s="118">
        <f>(N23)</f>
        <v>0</v>
      </c>
      <c r="I8" s="119" t="str">
        <f>IF(G8=".","-",IF(G8&gt;H8,"g",IF(G8=H8,"d","v")))</f>
        <v>d</v>
      </c>
      <c r="J8" s="117">
        <v>2</v>
      </c>
      <c r="K8" s="118">
        <f>(P14)</f>
        <v>0</v>
      </c>
      <c r="L8" s="118">
        <f>(N14)</f>
        <v>2</v>
      </c>
      <c r="M8" s="119" t="str">
        <f>IF(K8=".","-",IF(K8&gt;L8,"g",IF(K8=L8,"d","v")))</f>
        <v>v</v>
      </c>
      <c r="N8" s="149">
        <v>5</v>
      </c>
      <c r="O8" s="118">
        <f>(X6)</f>
        <v>0</v>
      </c>
      <c r="P8" s="118">
        <f>(W6)</f>
        <v>1</v>
      </c>
      <c r="Q8" s="119" t="str">
        <f>IF(O8=".","-",IF(O8&gt;P8,"g",IF(O8=P8,"d","v")))</f>
        <v>v</v>
      </c>
      <c r="R8" s="117">
        <v>3</v>
      </c>
      <c r="S8" s="118">
        <f>(P20)</f>
        <v>0</v>
      </c>
      <c r="T8" s="118">
        <f>(N20)</f>
        <v>2</v>
      </c>
      <c r="U8" s="119" t="str">
        <f>IF(S8=".","-",IF(S8&gt;T8,"g",IF(S8=T8,"d","v")))</f>
        <v>v</v>
      </c>
      <c r="V8" s="120"/>
      <c r="W8" s="121"/>
      <c r="X8" s="121"/>
      <c r="Y8" s="121"/>
      <c r="Z8" s="27"/>
      <c r="AA8" s="122">
        <f t="shared" si="0"/>
        <v>5</v>
      </c>
      <c r="AB8" s="123">
        <f t="shared" si="1"/>
        <v>0</v>
      </c>
      <c r="AC8" s="123">
        <f t="shared" si="2"/>
        <v>2</v>
      </c>
      <c r="AD8" s="123">
        <f t="shared" si="3"/>
        <v>3</v>
      </c>
      <c r="AE8" s="124">
        <f>SUM(IF(G8&lt;&gt;".",G8)+IF(K8&lt;&gt;".",K8)+IF(O8&lt;&gt;".",O8)+IF(S8&lt;&gt;".",S8)+IF(C8&lt;&gt;".",C8))</f>
        <v>1</v>
      </c>
      <c r="AF8" s="124">
        <f>SUM(IF(H8&lt;&gt;".",H8)+IF(L8&lt;&gt;".",L8)+IF(P8&lt;&gt;".",P8)+IF(T8&lt;&gt;".",T8)+IF(D8&lt;&gt;".",D8))</f>
        <v>6</v>
      </c>
      <c r="AG8" s="125">
        <f t="shared" si="4"/>
        <v>2</v>
      </c>
      <c r="AH8" s="48"/>
      <c r="AI8" s="81">
        <f t="shared" si="5"/>
        <v>6</v>
      </c>
      <c r="AJ8" s="50"/>
      <c r="AK8" s="51">
        <f t="shared" si="6"/>
        <v>-5</v>
      </c>
      <c r="AL8" s="64">
        <v>6</v>
      </c>
    </row>
    <row r="9" spans="1:52" s="64" customFormat="1" ht="12" customHeight="1" thickTop="1" x14ac:dyDescent="0.25">
      <c r="B9" s="82"/>
      <c r="C9" s="83"/>
      <c r="D9" s="83"/>
      <c r="E9" s="84"/>
      <c r="F9" s="82"/>
      <c r="G9" s="83"/>
      <c r="H9" s="83"/>
      <c r="I9" s="84"/>
      <c r="J9" s="82"/>
      <c r="K9" s="83"/>
      <c r="L9" s="83"/>
      <c r="M9" s="84"/>
      <c r="N9" s="82"/>
      <c r="O9" s="83"/>
      <c r="P9" s="83"/>
      <c r="Q9" s="84"/>
      <c r="R9" s="82"/>
      <c r="S9" s="83"/>
      <c r="T9" s="83"/>
      <c r="U9" s="84"/>
      <c r="AA9" s="85"/>
      <c r="AB9" s="86"/>
      <c r="AC9" s="86"/>
      <c r="AD9" s="86"/>
      <c r="AE9" s="87"/>
      <c r="AF9" s="87"/>
      <c r="AG9" s="88"/>
    </row>
    <row r="10" spans="1:52" s="64" customFormat="1" ht="26.25" x14ac:dyDescent="0.3">
      <c r="A10" s="89">
        <v>1</v>
      </c>
      <c r="B10" s="90"/>
      <c r="C10"/>
      <c r="D10" s="91"/>
      <c r="K10"/>
      <c r="L10" s="150" t="str">
        <f>($A$3)</f>
        <v>Csekei Zoltán</v>
      </c>
      <c r="M10"/>
      <c r="N10" s="94">
        <v>1</v>
      </c>
      <c r="O10" s="95" t="s">
        <v>668</v>
      </c>
      <c r="P10" s="94">
        <v>1</v>
      </c>
      <c r="Q10" s="92"/>
      <c r="R10" s="151" t="str">
        <f>($A$8)</f>
        <v>Szegedi András</v>
      </c>
      <c r="T10"/>
      <c r="U10"/>
      <c r="V10"/>
      <c r="AO10" s="170" t="s">
        <v>758</v>
      </c>
      <c r="AP10" s="170"/>
      <c r="AQ10" s="170"/>
      <c r="AR10" s="170"/>
      <c r="AS10" s="170"/>
      <c r="AT10" s="170"/>
      <c r="AU10" s="170"/>
      <c r="AV10" s="170"/>
      <c r="AW10" s="158"/>
      <c r="AX10" s="158"/>
      <c r="AY10" s="158"/>
      <c r="AZ10" s="158"/>
    </row>
    <row r="11" spans="1:52" s="64" customFormat="1" ht="20.25" x14ac:dyDescent="0.3">
      <c r="B11" s="98"/>
      <c r="C11"/>
      <c r="D11"/>
      <c r="K11"/>
      <c r="L11" s="150" t="str">
        <f>($A$5)</f>
        <v>Bánfalvy Szabolcs</v>
      </c>
      <c r="M11"/>
      <c r="N11" s="94">
        <v>0</v>
      </c>
      <c r="O11" s="95" t="s">
        <v>668</v>
      </c>
      <c r="P11" s="94">
        <v>1</v>
      </c>
      <c r="Q11"/>
      <c r="R11" s="151" t="str">
        <f>($A$6)</f>
        <v>Debreczy Zoltán</v>
      </c>
      <c r="T11"/>
      <c r="U11"/>
      <c r="V11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</row>
    <row r="12" spans="1:52" s="64" customFormat="1" ht="20.25" x14ac:dyDescent="0.3">
      <c r="B12" s="98"/>
      <c r="C12"/>
      <c r="D12" s="91"/>
      <c r="K12"/>
      <c r="L12" s="150" t="str">
        <f>($A$4)</f>
        <v>Kondor Gábor</v>
      </c>
      <c r="M12"/>
      <c r="N12" s="94">
        <v>0</v>
      </c>
      <c r="O12" s="95" t="s">
        <v>668</v>
      </c>
      <c r="P12" s="94">
        <v>1</v>
      </c>
      <c r="Q12" s="152"/>
      <c r="R12" s="151" t="str">
        <f>($A$7)</f>
        <v>Réger József</v>
      </c>
      <c r="T12"/>
      <c r="U12"/>
      <c r="V12"/>
      <c r="AO12" s="158"/>
      <c r="AP12" s="158"/>
      <c r="AQ12" s="170" t="s">
        <v>651</v>
      </c>
      <c r="AR12" s="170"/>
      <c r="AS12" s="170"/>
      <c r="AT12" s="170"/>
      <c r="AU12" s="158">
        <v>1</v>
      </c>
      <c r="AV12" s="158">
        <v>0</v>
      </c>
      <c r="AW12" s="170" t="s">
        <v>653</v>
      </c>
      <c r="AX12" s="170"/>
      <c r="AY12" s="170"/>
      <c r="AZ12" s="158"/>
    </row>
    <row r="13" spans="1:52" ht="3.75" customHeight="1" x14ac:dyDescent="0.3">
      <c r="A13" s="97"/>
      <c r="B13" s="98"/>
      <c r="C13" s="100"/>
      <c r="D13" s="101"/>
      <c r="E13" s="98"/>
      <c r="F13" s="98"/>
      <c r="G13" s="98"/>
      <c r="H13" s="98"/>
      <c r="I13" s="98"/>
      <c r="J13" s="98"/>
      <c r="K13" s="102"/>
      <c r="L13" s="102"/>
      <c r="M13" s="102"/>
      <c r="N13" s="98"/>
      <c r="O13" s="103"/>
      <c r="P13" s="104"/>
      <c r="Q13" s="103"/>
      <c r="R13" s="98"/>
      <c r="S13" s="98"/>
      <c r="T13" s="102"/>
      <c r="U13" s="102"/>
      <c r="V13" s="102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</row>
    <row r="14" spans="1:52" s="64" customFormat="1" ht="26.25" x14ac:dyDescent="0.3">
      <c r="A14" s="89">
        <v>2</v>
      </c>
      <c r="B14" s="90"/>
      <c r="D14" s="91"/>
      <c r="K14" s="92"/>
      <c r="L14" s="150" t="str">
        <f>($A$5)</f>
        <v>Bánfalvy Szabolcs</v>
      </c>
      <c r="M14"/>
      <c r="N14" s="94">
        <v>2</v>
      </c>
      <c r="O14" s="95" t="s">
        <v>668</v>
      </c>
      <c r="P14" s="94">
        <v>0</v>
      </c>
      <c r="Q14" s="92"/>
      <c r="R14" s="151" t="str">
        <f>($A$8)</f>
        <v>Szegedi András</v>
      </c>
      <c r="AI14" s="96"/>
      <c r="AO14" s="158"/>
      <c r="AP14" s="158"/>
      <c r="AQ14" s="170" t="s">
        <v>647</v>
      </c>
      <c r="AR14" s="170"/>
      <c r="AS14" s="170"/>
      <c r="AT14" s="170"/>
      <c r="AU14" s="158">
        <v>0</v>
      </c>
      <c r="AV14" s="158">
        <v>2</v>
      </c>
      <c r="AW14" s="170" t="s">
        <v>649</v>
      </c>
      <c r="AX14" s="170"/>
      <c r="AY14" s="170"/>
      <c r="AZ14" s="158"/>
    </row>
    <row r="15" spans="1:52" ht="20.25" x14ac:dyDescent="0.3">
      <c r="A15" s="97"/>
      <c r="B15" s="98"/>
      <c r="E15" s="64"/>
      <c r="F15" s="64"/>
      <c r="G15" s="64"/>
      <c r="H15" s="64"/>
      <c r="I15" s="64"/>
      <c r="J15" s="64"/>
      <c r="L15" s="150" t="str">
        <f>($A$4)</f>
        <v>Kondor Gábor</v>
      </c>
      <c r="N15" s="94">
        <v>1</v>
      </c>
      <c r="O15" s="95" t="s">
        <v>668</v>
      </c>
      <c r="P15" s="94">
        <v>0</v>
      </c>
      <c r="R15" s="151" t="str">
        <f>($A$6)</f>
        <v>Debreczy Zoltán</v>
      </c>
      <c r="S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I15" s="96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59"/>
      <c r="AZ15" s="159"/>
    </row>
    <row r="16" spans="1:52" ht="20.25" x14ac:dyDescent="0.3">
      <c r="A16" s="97"/>
      <c r="B16" s="98"/>
      <c r="D16" s="91"/>
      <c r="E16" s="64"/>
      <c r="F16" s="64"/>
      <c r="G16" s="64"/>
      <c r="H16" s="64"/>
      <c r="I16" s="64"/>
      <c r="J16" s="64"/>
      <c r="L16" s="150" t="str">
        <f>($A$3)</f>
        <v>Csekei Zoltán</v>
      </c>
      <c r="N16" s="94">
        <v>1</v>
      </c>
      <c r="O16" s="95" t="s">
        <v>668</v>
      </c>
      <c r="P16" s="94">
        <v>0</v>
      </c>
      <c r="Q16" s="152"/>
      <c r="R16" s="151" t="str">
        <f>($A$7)</f>
        <v>Réger József</v>
      </c>
      <c r="S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I16" s="96"/>
      <c r="AJ16" s="64"/>
      <c r="AO16" s="159"/>
      <c r="AP16" s="159"/>
      <c r="AQ16" s="169" t="s">
        <v>648</v>
      </c>
      <c r="AR16" s="169"/>
      <c r="AS16" s="169"/>
      <c r="AT16" s="169"/>
      <c r="AU16" s="159">
        <v>0</v>
      </c>
      <c r="AV16" s="159">
        <v>0</v>
      </c>
      <c r="AW16" s="171" t="s">
        <v>759</v>
      </c>
      <c r="AX16" s="171"/>
      <c r="AY16" s="171"/>
      <c r="AZ16" s="159"/>
    </row>
    <row r="17" spans="1:52" ht="3.75" customHeight="1" x14ac:dyDescent="0.3">
      <c r="A17" s="97"/>
      <c r="B17" s="98"/>
      <c r="C17" s="100"/>
      <c r="D17" s="101"/>
      <c r="E17" s="98"/>
      <c r="F17" s="98"/>
      <c r="G17" s="98"/>
      <c r="H17" s="98"/>
      <c r="I17" s="98"/>
      <c r="J17" s="98"/>
      <c r="K17" s="102"/>
      <c r="L17" s="102"/>
      <c r="M17" s="102"/>
      <c r="N17" s="98"/>
      <c r="O17" s="103"/>
      <c r="P17" s="104"/>
      <c r="Q17" s="103"/>
      <c r="R17" s="98"/>
      <c r="S17" s="98"/>
      <c r="T17" s="102"/>
      <c r="U17" s="102"/>
      <c r="V17" s="102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</row>
    <row r="18" spans="1:52" ht="26.25" x14ac:dyDescent="0.3">
      <c r="A18" s="89">
        <v>3</v>
      </c>
      <c r="B18" s="153"/>
      <c r="D18" s="91"/>
      <c r="E18" s="64"/>
      <c r="F18" s="64"/>
      <c r="G18" s="64"/>
      <c r="H18" s="64"/>
      <c r="I18" s="64"/>
      <c r="J18" s="64"/>
      <c r="L18" s="150" t="str">
        <f>($A$4)</f>
        <v>Kondor Gábor</v>
      </c>
      <c r="N18" s="94">
        <v>0</v>
      </c>
      <c r="O18" s="95" t="s">
        <v>668</v>
      </c>
      <c r="P18" s="94">
        <v>1</v>
      </c>
      <c r="Q18" s="92"/>
      <c r="R18" s="151" t="str">
        <f>($A$5)</f>
        <v>Bánfalvy Szabolcs</v>
      </c>
      <c r="S18" s="64"/>
      <c r="W18" s="64"/>
      <c r="X18" s="64"/>
      <c r="Y18" s="64"/>
      <c r="Z18" s="64"/>
      <c r="AA18" s="64"/>
      <c r="AB18" s="64"/>
      <c r="AE18" s="64"/>
      <c r="AF18" s="64"/>
      <c r="AG18" s="64"/>
      <c r="AI18" s="96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</row>
    <row r="19" spans="1:52" ht="20.25" x14ac:dyDescent="0.3">
      <c r="A19" s="97"/>
      <c r="B19" s="106"/>
      <c r="E19" s="64"/>
      <c r="F19" s="64"/>
      <c r="G19" s="64"/>
      <c r="H19" s="64"/>
      <c r="I19" s="64"/>
      <c r="L19" s="150" t="str">
        <f>($A$3)</f>
        <v>Csekei Zoltán</v>
      </c>
      <c r="N19" s="94">
        <v>1</v>
      </c>
      <c r="O19" s="95" t="s">
        <v>668</v>
      </c>
      <c r="P19" s="94">
        <v>0</v>
      </c>
      <c r="R19" s="151" t="str">
        <f>($A$6)</f>
        <v>Debreczy Zoltán</v>
      </c>
      <c r="S19" s="64"/>
      <c r="W19" s="64"/>
      <c r="X19" s="64"/>
      <c r="Y19" s="64"/>
      <c r="Z19" s="64"/>
      <c r="AA19" s="64"/>
      <c r="AB19" s="64"/>
      <c r="AE19" s="64"/>
      <c r="AF19" s="64"/>
      <c r="AG19" s="64"/>
      <c r="AI19" s="96"/>
      <c r="AO19" s="159" t="s">
        <v>760</v>
      </c>
      <c r="AP19" s="159"/>
      <c r="AQ19" s="169" t="s">
        <v>651</v>
      </c>
      <c r="AR19" s="169"/>
      <c r="AS19" s="169"/>
      <c r="AT19" s="169"/>
      <c r="AU19" s="159">
        <v>0</v>
      </c>
      <c r="AV19" s="159">
        <v>1</v>
      </c>
      <c r="AW19" s="169" t="s">
        <v>649</v>
      </c>
      <c r="AX19" s="169"/>
      <c r="AY19" s="169"/>
      <c r="AZ19" s="159"/>
    </row>
    <row r="20" spans="1:52" ht="20.25" x14ac:dyDescent="0.3">
      <c r="A20" s="97"/>
      <c r="B20" s="106"/>
      <c r="D20" s="91"/>
      <c r="E20" s="64"/>
      <c r="F20" s="64"/>
      <c r="G20" s="64"/>
      <c r="H20" s="64"/>
      <c r="I20" s="64"/>
      <c r="J20" s="64"/>
      <c r="L20" s="150" t="str">
        <f>($A$7)</f>
        <v>Réger József</v>
      </c>
      <c r="N20" s="94">
        <v>2</v>
      </c>
      <c r="O20" s="95" t="s">
        <v>668</v>
      </c>
      <c r="P20" s="94">
        <v>0</v>
      </c>
      <c r="Q20" s="152"/>
      <c r="R20" s="151" t="str">
        <f>($A$8)</f>
        <v>Szegedi András</v>
      </c>
      <c r="S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I20" s="96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</row>
    <row r="21" spans="1:52" ht="3.75" customHeight="1" x14ac:dyDescent="0.25">
      <c r="A21" s="97"/>
      <c r="B21" s="106"/>
      <c r="C21" s="154"/>
      <c r="D21" s="154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</row>
    <row r="22" spans="1:52" ht="26.25" x14ac:dyDescent="0.3">
      <c r="A22" s="89">
        <v>4</v>
      </c>
      <c r="B22" s="90"/>
      <c r="D22" s="91"/>
      <c r="E22" s="64"/>
      <c r="F22" s="64"/>
      <c r="G22" s="64"/>
      <c r="H22" s="64"/>
      <c r="I22" s="64"/>
      <c r="J22" s="64"/>
      <c r="L22" s="150" t="str">
        <f>($A$6)</f>
        <v>Debreczy Zoltán</v>
      </c>
      <c r="N22" s="94">
        <v>0</v>
      </c>
      <c r="O22" s="95" t="s">
        <v>668</v>
      </c>
      <c r="P22" s="94">
        <v>0</v>
      </c>
      <c r="Q22" s="92"/>
      <c r="R22" s="151" t="str">
        <f>($A$7)</f>
        <v>Réger József</v>
      </c>
      <c r="S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O22" s="159" t="s">
        <v>732</v>
      </c>
      <c r="AP22" s="159"/>
      <c r="AQ22" s="169" t="s">
        <v>647</v>
      </c>
      <c r="AR22" s="169"/>
      <c r="AS22" s="169"/>
      <c r="AT22" s="169"/>
      <c r="AU22" s="159">
        <v>0</v>
      </c>
      <c r="AV22" s="159">
        <v>1</v>
      </c>
      <c r="AW22" s="169" t="s">
        <v>653</v>
      </c>
      <c r="AX22" s="169"/>
      <c r="AY22" s="169"/>
      <c r="AZ22" s="159"/>
    </row>
    <row r="23" spans="1:52" ht="20.25" x14ac:dyDescent="0.3">
      <c r="A23" s="97"/>
      <c r="B23" s="98"/>
      <c r="E23" s="64"/>
      <c r="F23" s="64"/>
      <c r="G23" s="64"/>
      <c r="H23" s="64"/>
      <c r="I23" s="64"/>
      <c r="J23" s="64"/>
      <c r="L23" s="150" t="str">
        <f>($A$4)</f>
        <v>Kondor Gábor</v>
      </c>
      <c r="N23" s="94">
        <v>0</v>
      </c>
      <c r="O23" s="95" t="s">
        <v>668</v>
      </c>
      <c r="P23" s="94">
        <v>0</v>
      </c>
      <c r="R23" s="151" t="str">
        <f>($A$8)</f>
        <v>Szegedi András</v>
      </c>
      <c r="S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</row>
    <row r="24" spans="1:52" ht="20.25" x14ac:dyDescent="0.3">
      <c r="A24" s="97"/>
      <c r="B24" s="98"/>
      <c r="D24" s="91"/>
      <c r="E24" s="64"/>
      <c r="F24" s="64"/>
      <c r="G24" s="64"/>
      <c r="H24" s="64"/>
      <c r="I24" s="64"/>
      <c r="J24" s="64"/>
      <c r="L24" s="150" t="str">
        <f>($A$3)</f>
        <v>Csekei Zoltán</v>
      </c>
      <c r="N24" s="94">
        <v>0</v>
      </c>
      <c r="O24" s="95" t="s">
        <v>668</v>
      </c>
      <c r="P24" s="94">
        <v>0</v>
      </c>
      <c r="Q24" s="152"/>
      <c r="R24" s="151" t="str">
        <f>($A$5)</f>
        <v>Bánfalvy Szabolcs</v>
      </c>
      <c r="S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52" ht="3.75" customHeight="1" x14ac:dyDescent="0.3">
      <c r="A25" s="97"/>
      <c r="B25" s="98"/>
      <c r="C25" s="100"/>
      <c r="D25" s="101"/>
      <c r="E25" s="98"/>
      <c r="F25" s="98"/>
      <c r="G25" s="98"/>
      <c r="H25" s="98"/>
      <c r="I25" s="98"/>
      <c r="J25" s="98"/>
      <c r="K25" s="102"/>
      <c r="L25" s="102"/>
      <c r="M25" s="102"/>
      <c r="N25" s="98"/>
      <c r="O25" s="103"/>
      <c r="P25" s="104"/>
      <c r="Q25" s="103"/>
      <c r="R25" s="98"/>
      <c r="S25" s="98"/>
      <c r="T25" s="102"/>
      <c r="U25" s="102"/>
      <c r="V25" s="102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</row>
    <row r="26" spans="1:52" ht="26.25" x14ac:dyDescent="0.3">
      <c r="A26" s="89">
        <v>5</v>
      </c>
      <c r="B26" s="153"/>
      <c r="D26" s="91"/>
      <c r="E26" s="64"/>
      <c r="F26" s="64"/>
      <c r="G26" s="64"/>
      <c r="H26" s="64"/>
      <c r="I26" s="64"/>
      <c r="J26" s="64"/>
      <c r="L26" s="150" t="str">
        <f>($A$3)</f>
        <v>Csekei Zoltán</v>
      </c>
      <c r="M26" s="92"/>
      <c r="N26" s="94">
        <v>0</v>
      </c>
      <c r="O26" s="95" t="s">
        <v>668</v>
      </c>
      <c r="P26" s="94">
        <v>1</v>
      </c>
      <c r="Q26" s="64"/>
      <c r="R26" s="151" t="str">
        <f>($A$4)</f>
        <v>Kondor Gábor</v>
      </c>
      <c r="S26" s="64"/>
      <c r="W26" s="64"/>
      <c r="X26" s="64"/>
      <c r="Y26" s="64"/>
      <c r="Z26" s="64"/>
      <c r="AA26" s="64"/>
      <c r="AB26" s="64"/>
      <c r="AE26" s="64"/>
      <c r="AF26" s="64"/>
      <c r="AG26" s="64"/>
    </row>
    <row r="27" spans="1:52" ht="20.25" x14ac:dyDescent="0.3">
      <c r="A27" s="97"/>
      <c r="B27" s="106"/>
      <c r="E27" s="64"/>
      <c r="F27" s="64"/>
      <c r="G27" s="64"/>
      <c r="H27" s="64"/>
      <c r="I27" s="64"/>
      <c r="J27" s="64"/>
      <c r="L27" s="150" t="str">
        <f>($A$5)</f>
        <v>Bánfalvy Szabolcs</v>
      </c>
      <c r="N27" s="94">
        <v>0</v>
      </c>
      <c r="O27" s="95" t="s">
        <v>668</v>
      </c>
      <c r="P27" s="94">
        <v>3</v>
      </c>
      <c r="R27" s="151" t="str">
        <f>($A$7)</f>
        <v>Réger József</v>
      </c>
      <c r="S27" s="64"/>
      <c r="W27" s="64"/>
      <c r="X27" s="64"/>
      <c r="Y27" s="64"/>
      <c r="Z27" s="64"/>
      <c r="AA27" s="64"/>
      <c r="AB27" s="64"/>
      <c r="AE27" s="64"/>
      <c r="AF27" s="64"/>
      <c r="AG27" s="64"/>
    </row>
    <row r="28" spans="1:52" ht="20.25" x14ac:dyDescent="0.3">
      <c r="A28" s="97"/>
      <c r="B28" s="106"/>
      <c r="D28" s="91"/>
      <c r="E28" s="64"/>
      <c r="F28" s="64"/>
      <c r="G28" s="64"/>
      <c r="H28" s="64"/>
      <c r="I28" s="64"/>
      <c r="J28" s="64"/>
      <c r="L28" s="150" t="str">
        <f>($A$6)</f>
        <v>Debreczy Zoltán</v>
      </c>
      <c r="N28" s="94">
        <v>1</v>
      </c>
      <c r="O28" s="95" t="s">
        <v>668</v>
      </c>
      <c r="P28" s="94">
        <v>0</v>
      </c>
      <c r="Q28" s="152"/>
      <c r="R28" s="151" t="str">
        <f>($A$8)</f>
        <v>Szegedi András</v>
      </c>
      <c r="S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52" ht="3.75" customHeight="1" x14ac:dyDescent="0.25">
      <c r="A29" s="97"/>
      <c r="B29" s="106"/>
      <c r="C29" s="154"/>
      <c r="D29" s="154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</row>
    <row r="31" spans="1:52" x14ac:dyDescent="0.25">
      <c r="A31" s="97"/>
    </row>
    <row r="32" spans="1:52" x14ac:dyDescent="0.25">
      <c r="A32" s="97"/>
    </row>
    <row r="33" spans="1:23" ht="3.75" customHeight="1" x14ac:dyDescent="0.25">
      <c r="A33" s="32"/>
    </row>
    <row r="34" spans="1:23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</row>
    <row r="35" spans="1:23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  <row r="36" spans="1:23" x14ac:dyDescent="0.25"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</row>
    <row r="37" spans="1:23" x14ac:dyDescent="0.25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</row>
  </sheetData>
  <mergeCells count="11">
    <mergeCell ref="AQ19:AT19"/>
    <mergeCell ref="AW19:AY19"/>
    <mergeCell ref="AQ22:AT22"/>
    <mergeCell ref="AW22:AY22"/>
    <mergeCell ref="AO10:AV10"/>
    <mergeCell ref="AQ12:AT12"/>
    <mergeCell ref="AQ14:AT14"/>
    <mergeCell ref="AQ16:AT16"/>
    <mergeCell ref="AW14:AY14"/>
    <mergeCell ref="AW16:AY16"/>
    <mergeCell ref="AW12:AY12"/>
  </mergeCells>
  <conditionalFormatting sqref="E4:E8 I3 I5:I8 M3:M4 M6:M8 Q3:Q5 Q7:Q8 U3:U6 U8 Y3:Y7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A67"/>
  <sheetViews>
    <sheetView topLeftCell="A49" workbookViewId="0">
      <selection activeCell="AD63" sqref="AD63"/>
    </sheetView>
  </sheetViews>
  <sheetFormatPr defaultColWidth="3" defaultRowHeight="15" x14ac:dyDescent="0.25"/>
  <cols>
    <col min="1" max="1" width="21.28515625" customWidth="1"/>
    <col min="2" max="8" width="2.85546875" customWidth="1"/>
    <col min="9" max="9" width="4.28515625" customWidth="1"/>
    <col min="10" max="13" width="2.85546875" customWidth="1"/>
    <col min="14" max="14" width="4.28515625" customWidth="1"/>
    <col min="15" max="41" width="2.85546875" customWidth="1"/>
    <col min="42" max="42" width="1.42578125" customWidth="1"/>
    <col min="49" max="49" width="3.85546875" customWidth="1"/>
    <col min="50" max="50" width="1" customWidth="1"/>
    <col min="52" max="52" width="1" customWidth="1"/>
  </cols>
  <sheetData>
    <row r="1" spans="1:53" ht="16.5" thickBot="1" x14ac:dyDescent="0.3">
      <c r="A1" s="17" t="s">
        <v>702</v>
      </c>
      <c r="AQ1" s="18">
        <v>42701</v>
      </c>
      <c r="AR1" s="19"/>
      <c r="AS1" s="19"/>
      <c r="AT1" s="19"/>
      <c r="AU1" s="19"/>
      <c r="AV1" s="19"/>
      <c r="AW1" s="19"/>
      <c r="AY1" s="20"/>
      <c r="AZ1" s="21"/>
    </row>
    <row r="2" spans="1:53" ht="33.75" customHeight="1" thickTop="1" thickBot="1" x14ac:dyDescent="0.3">
      <c r="A2" s="22" t="s">
        <v>658</v>
      </c>
      <c r="B2" s="23" t="str">
        <f>(A3)</f>
        <v xml:space="preserve">Benkő János </v>
      </c>
      <c r="C2" s="24"/>
      <c r="D2" s="25"/>
      <c r="E2" s="25"/>
      <c r="F2" s="26" t="str">
        <f>(A4)</f>
        <v>Szathmáry Ferenc</v>
      </c>
      <c r="G2" s="25"/>
      <c r="H2" s="25"/>
      <c r="I2" s="25"/>
      <c r="J2" s="26" t="str">
        <f>(A5)</f>
        <v>Szirtes András</v>
      </c>
      <c r="K2" s="25"/>
      <c r="L2" s="25"/>
      <c r="M2" s="25"/>
      <c r="N2" s="26" t="str">
        <f>(A6)</f>
        <v>Kondor Balázs</v>
      </c>
      <c r="O2" s="25"/>
      <c r="P2" s="25"/>
      <c r="Q2" s="25"/>
      <c r="R2" s="26" t="str">
        <f>(A7)</f>
        <v xml:space="preserve">Németi Csaba </v>
      </c>
      <c r="S2" s="25"/>
      <c r="T2" s="25"/>
      <c r="U2" s="25"/>
      <c r="V2" s="26" t="str">
        <f>(A8)</f>
        <v xml:space="preserve">Fejes Ferenc </v>
      </c>
      <c r="W2" s="25"/>
      <c r="X2" s="25"/>
      <c r="Y2" s="25"/>
      <c r="Z2" s="26" t="str">
        <f>(A9)</f>
        <v xml:space="preserve">Novák Miklós </v>
      </c>
      <c r="AA2" s="25"/>
      <c r="AB2" s="25"/>
      <c r="AC2" s="25"/>
      <c r="AD2" s="26" t="str">
        <f>(A10)</f>
        <v>Maczelka László</v>
      </c>
      <c r="AE2" s="25"/>
      <c r="AF2" s="25"/>
      <c r="AG2" s="25"/>
      <c r="AH2" s="26" t="str">
        <f>(A11)</f>
        <v xml:space="preserve">Balázs Máté </v>
      </c>
      <c r="AI2" s="25"/>
      <c r="AJ2" s="25"/>
      <c r="AK2" s="25"/>
      <c r="AL2" s="26" t="str">
        <f>(A12)</f>
        <v>Balázs Sándor</v>
      </c>
      <c r="AM2" s="25"/>
      <c r="AN2" s="25"/>
      <c r="AO2" s="25"/>
      <c r="AP2" s="27"/>
      <c r="AQ2" s="28" t="s">
        <v>659</v>
      </c>
      <c r="AR2" s="29" t="s">
        <v>660</v>
      </c>
      <c r="AS2" s="29" t="s">
        <v>661</v>
      </c>
      <c r="AT2" s="29" t="s">
        <v>662</v>
      </c>
      <c r="AU2" s="30" t="s">
        <v>663</v>
      </c>
      <c r="AV2" s="30" t="s">
        <v>664</v>
      </c>
      <c r="AW2" s="31" t="s">
        <v>665</v>
      </c>
      <c r="AX2" s="32"/>
      <c r="AY2" s="33" t="s">
        <v>666</v>
      </c>
      <c r="AZ2" s="34"/>
      <c r="BA2" s="35" t="s">
        <v>667</v>
      </c>
    </row>
    <row r="3" spans="1:53" ht="16.5" thickTop="1" x14ac:dyDescent="0.25">
      <c r="A3" s="36" t="s">
        <v>612</v>
      </c>
      <c r="B3" s="37"/>
      <c r="C3" s="38"/>
      <c r="D3" s="38"/>
      <c r="E3" s="38"/>
      <c r="F3" s="39">
        <v>9</v>
      </c>
      <c r="G3" s="40">
        <f>(N62)</f>
        <v>0</v>
      </c>
      <c r="H3" s="40">
        <f>(P62)</f>
        <v>1</v>
      </c>
      <c r="I3" s="41" t="str">
        <f>IF(G3=".","-",IF(G3&gt;H3,"g",IF(G3=H3,"d","v")))</f>
        <v>v</v>
      </c>
      <c r="J3" s="39">
        <v>8</v>
      </c>
      <c r="K3" s="42">
        <f>(N56)</f>
        <v>1</v>
      </c>
      <c r="L3" s="42">
        <f>(P56)</f>
        <v>1</v>
      </c>
      <c r="M3" s="41" t="str">
        <f>IF(K3=".","-",IF(K3&gt;L3,"g",IF(K3=L3,"d","v")))</f>
        <v>d</v>
      </c>
      <c r="N3" s="39">
        <v>7</v>
      </c>
      <c r="O3" s="42">
        <f>(N50)</f>
        <v>1</v>
      </c>
      <c r="P3" s="42">
        <f>(P50)</f>
        <v>0</v>
      </c>
      <c r="Q3" s="41" t="str">
        <f>IF(O3=".","-",IF(O3&gt;P3,"g",IF(O3=P3,"d","v")))</f>
        <v>g</v>
      </c>
      <c r="R3" s="39">
        <v>6</v>
      </c>
      <c r="S3" s="42">
        <f>(N44)</f>
        <v>0</v>
      </c>
      <c r="T3" s="42">
        <f>(P44)</f>
        <v>2</v>
      </c>
      <c r="U3" s="41" t="str">
        <f>IF(S3=".","-",IF(S3&gt;T3,"g",IF(S3=T3,"d","v")))</f>
        <v>v</v>
      </c>
      <c r="V3" s="39">
        <v>5</v>
      </c>
      <c r="W3" s="42">
        <f>(N38)</f>
        <v>1</v>
      </c>
      <c r="X3" s="42">
        <f>(P38)</f>
        <v>1</v>
      </c>
      <c r="Y3" s="41" t="str">
        <f>IF(W3=".","-",IF(W3&gt;X3,"g",IF(W3=X3,"d","v")))</f>
        <v>d</v>
      </c>
      <c r="Z3" s="39">
        <v>4</v>
      </c>
      <c r="AA3" s="42">
        <f>(N32)</f>
        <v>1</v>
      </c>
      <c r="AB3" s="42">
        <f>(P32)</f>
        <v>0</v>
      </c>
      <c r="AC3" s="41" t="str">
        <f t="shared" ref="AC3:AC8" si="0">IF(AA3=".","-",IF(AA3&gt;AB3,"g",IF(AA3=AB3,"d","v")))</f>
        <v>g</v>
      </c>
      <c r="AD3" s="39">
        <v>3</v>
      </c>
      <c r="AE3" s="42">
        <f>(N26)</f>
        <v>2</v>
      </c>
      <c r="AF3" s="42">
        <f>(P26)</f>
        <v>3</v>
      </c>
      <c r="AG3" s="41" t="str">
        <f t="shared" ref="AG3:AG9" si="1">IF(AE3=".","-",IF(AE3&gt;AF3,"g",IF(AE3=AF3,"d","v")))</f>
        <v>v</v>
      </c>
      <c r="AH3" s="39">
        <v>2</v>
      </c>
      <c r="AI3" s="42">
        <f>(N20)</f>
        <v>2</v>
      </c>
      <c r="AJ3" s="42">
        <f>(P20)</f>
        <v>0</v>
      </c>
      <c r="AK3" s="41" t="str">
        <f t="shared" ref="AK3:AK10" si="2">IF(AI3=".","-",IF(AI3&gt;AJ3,"g",IF(AI3=AJ3,"d","v")))</f>
        <v>g</v>
      </c>
      <c r="AL3" s="39">
        <v>1</v>
      </c>
      <c r="AM3" s="42">
        <f>(N14)</f>
        <v>3</v>
      </c>
      <c r="AN3" s="42">
        <f>(P14)</f>
        <v>0</v>
      </c>
      <c r="AO3" s="41" t="str">
        <f t="shared" ref="AO3:AO11" si="3">IF(AM3=".","-",IF(AM3&gt;AN3,"g",IF(AM3=AN3,"d","v")))</f>
        <v>g</v>
      </c>
      <c r="AP3" s="43"/>
      <c r="AQ3" s="44">
        <f t="shared" ref="AQ3:AQ12" si="4">SUM(AR3:AT3)</f>
        <v>9</v>
      </c>
      <c r="AR3" s="45">
        <f t="shared" ref="AR3:AR12" si="5">COUNTIF(B3:AO3,"g")</f>
        <v>4</v>
      </c>
      <c r="AS3" s="45">
        <f t="shared" ref="AS3:AS12" si="6">COUNTIF(B3:AO3,"d")</f>
        <v>2</v>
      </c>
      <c r="AT3" s="45">
        <f t="shared" ref="AT3:AT12" si="7">COUNTIF(B3:AO3,"v")</f>
        <v>3</v>
      </c>
      <c r="AU3" s="46">
        <f>SUM(IF(O3&lt;&gt;".",O3)+IF(S3&lt;&gt;".",S3)+IF(W3&lt;&gt;".",W3)+IF(AA3&lt;&gt;".",AA3)+IF(AE3&lt;&gt;".",AE3)+IF(AI3&lt;&gt;".",AI3)+IF(AM3&lt;&gt;".",AM3)+IF(G3&lt;&gt;".",G3)+IF(K3&lt;&gt;".",K3))</f>
        <v>11</v>
      </c>
      <c r="AV3" s="46">
        <f>SUM(IF(P3&lt;&gt;".",P3)+IF(T3&lt;&gt;".",T3)+IF(X3&lt;&gt;".",X3)+IF(AB3&lt;&gt;".",AB3)+IF(AF3&lt;&gt;".",AF3)+IF(AJ3&lt;&gt;".",AJ3)+IF(AN3&lt;&gt;".",AN3)+IF(H3&lt;&gt;".",H3)+IF(L3&lt;&gt;".",L3))</f>
        <v>8</v>
      </c>
      <c r="AW3" s="47">
        <f t="shared" ref="AW3:AW12" si="8">SUM(AR3*3+AS3*1)</f>
        <v>14</v>
      </c>
      <c r="AX3" s="48"/>
      <c r="AY3" s="49">
        <f t="shared" ref="AY3:AY12" si="9">RANK(AW3,$AW$3:$AW$12,0)</f>
        <v>5</v>
      </c>
      <c r="AZ3" s="50"/>
      <c r="BA3" s="51">
        <f t="shared" ref="BA3:BA12" si="10">SUM(AU3-AV3)</f>
        <v>3</v>
      </c>
    </row>
    <row r="4" spans="1:53" ht="15.75" x14ac:dyDescent="0.25">
      <c r="A4" s="52" t="s">
        <v>707</v>
      </c>
      <c r="B4" s="53">
        <v>9</v>
      </c>
      <c r="C4" s="40">
        <f>(P62)</f>
        <v>1</v>
      </c>
      <c r="D4" s="40">
        <f>(N62)</f>
        <v>0</v>
      </c>
      <c r="E4" s="54" t="str">
        <f t="shared" ref="E4:E12" si="11">IF(C4=".","-",IF(C4&gt;D4,"g",IF(C4=D4,"d","v")))</f>
        <v>g</v>
      </c>
      <c r="F4" s="55"/>
      <c r="G4" s="56"/>
      <c r="H4" s="56"/>
      <c r="I4" s="56"/>
      <c r="J4" s="53">
        <v>7</v>
      </c>
      <c r="K4" s="40">
        <f>(N51)</f>
        <v>0</v>
      </c>
      <c r="L4" s="40">
        <f>(P51)</f>
        <v>0</v>
      </c>
      <c r="M4" s="57" t="str">
        <f>IF(K4=".","-",IF(K4&gt;L4,"g",IF(K4=L4,"d","v")))</f>
        <v>d</v>
      </c>
      <c r="N4" s="53">
        <v>6</v>
      </c>
      <c r="O4" s="40">
        <f>(N45)</f>
        <v>1</v>
      </c>
      <c r="P4" s="40">
        <f>(P45)</f>
        <v>2</v>
      </c>
      <c r="Q4" s="57" t="str">
        <f>IF(O4=".","-",IF(O4&gt;P4,"g",IF(O4=P4,"d","v")))</f>
        <v>v</v>
      </c>
      <c r="R4" s="53">
        <v>5</v>
      </c>
      <c r="S4" s="40">
        <f>(N39)</f>
        <v>2</v>
      </c>
      <c r="T4" s="40">
        <f>(P39)</f>
        <v>1</v>
      </c>
      <c r="U4" s="57" t="str">
        <f>IF(S4=".","-",IF(S4&gt;T4,"g",IF(S4=T4,"d","v")))</f>
        <v>g</v>
      </c>
      <c r="V4" s="53">
        <v>4</v>
      </c>
      <c r="W4" s="40">
        <f>(P33)</f>
        <v>1</v>
      </c>
      <c r="X4" s="40">
        <f>(N33)</f>
        <v>1</v>
      </c>
      <c r="Y4" s="57" t="str">
        <f>IF(W4=".","-",IF(W4&gt;X4,"g",IF(W4=X4,"d","v")))</f>
        <v>d</v>
      </c>
      <c r="Z4" s="53">
        <v>3</v>
      </c>
      <c r="AA4" s="40">
        <f>(N27)</f>
        <v>3</v>
      </c>
      <c r="AB4" s="40">
        <f>(P27)</f>
        <v>0</v>
      </c>
      <c r="AC4" s="57" t="str">
        <f t="shared" si="0"/>
        <v>g</v>
      </c>
      <c r="AD4" s="53">
        <v>2</v>
      </c>
      <c r="AE4" s="40">
        <f>(N21)</f>
        <v>2</v>
      </c>
      <c r="AF4" s="40">
        <f>(P21)</f>
        <v>0</v>
      </c>
      <c r="AG4" s="57" t="str">
        <f t="shared" si="1"/>
        <v>g</v>
      </c>
      <c r="AH4" s="53">
        <v>1</v>
      </c>
      <c r="AI4" s="40">
        <f>(N15)</f>
        <v>6</v>
      </c>
      <c r="AJ4" s="40">
        <f>(P15)</f>
        <v>0</v>
      </c>
      <c r="AK4" s="57" t="str">
        <f t="shared" si="2"/>
        <v>g</v>
      </c>
      <c r="AL4" s="53">
        <v>8</v>
      </c>
      <c r="AM4" s="40">
        <f>(N57)</f>
        <v>3</v>
      </c>
      <c r="AN4" s="40">
        <f>(P57)</f>
        <v>1</v>
      </c>
      <c r="AO4" s="57" t="str">
        <f t="shared" si="3"/>
        <v>g</v>
      </c>
      <c r="AP4" s="58"/>
      <c r="AQ4" s="44">
        <f t="shared" si="4"/>
        <v>9</v>
      </c>
      <c r="AR4" s="45">
        <f t="shared" si="5"/>
        <v>6</v>
      </c>
      <c r="AS4" s="45">
        <f t="shared" si="6"/>
        <v>2</v>
      </c>
      <c r="AT4" s="45">
        <f t="shared" si="7"/>
        <v>1</v>
      </c>
      <c r="AU4" s="46">
        <f>SUM(IF(O4&lt;&gt;".",O4)+IF(S4&lt;&gt;".",S4)+IF(W4&lt;&gt;".",W4)+IF(AA4&lt;&gt;".",AA4)+IF(AE4&lt;&gt;".",AE4)+IF(AI4&lt;&gt;".",AI4)+IF(AM4&lt;&gt;".",AM4)+IF(C4&lt;&gt;".",C4)+IF(K4&lt;&gt;".",K4))</f>
        <v>19</v>
      </c>
      <c r="AV4" s="46">
        <f>SUM(IF(P4&lt;&gt;".",P4)+IF(T4&lt;&gt;".",T4)+IF(X4&lt;&gt;".",X4)+IF(AB4&lt;&gt;".",AB4)+IF(AF4&lt;&gt;".",AF4)+IF(AJ4&lt;&gt;".",AJ4)+IF(AN4&lt;&gt;".",AN4)+IF(D4&lt;&gt;".",D4)+IF(L4&lt;&gt;".",L4))</f>
        <v>5</v>
      </c>
      <c r="AW4" s="59">
        <f t="shared" si="8"/>
        <v>20</v>
      </c>
      <c r="AX4" s="48"/>
      <c r="AY4" s="49">
        <f t="shared" si="9"/>
        <v>2</v>
      </c>
      <c r="AZ4" s="50"/>
      <c r="BA4" s="51">
        <f t="shared" si="10"/>
        <v>14</v>
      </c>
    </row>
    <row r="5" spans="1:53" ht="15.75" x14ac:dyDescent="0.25">
      <c r="A5" s="52" t="s">
        <v>705</v>
      </c>
      <c r="B5" s="53">
        <v>8</v>
      </c>
      <c r="C5" s="40">
        <f>(P56)</f>
        <v>1</v>
      </c>
      <c r="D5" s="40">
        <f>(N56)</f>
        <v>1</v>
      </c>
      <c r="E5" s="54" t="str">
        <f t="shared" si="11"/>
        <v>d</v>
      </c>
      <c r="F5" s="53">
        <v>7</v>
      </c>
      <c r="G5" s="40">
        <f>(P51)</f>
        <v>0</v>
      </c>
      <c r="H5" s="40">
        <f>(N51)</f>
        <v>0</v>
      </c>
      <c r="I5" s="54" t="str">
        <f t="shared" ref="I5:I12" si="12">IF(G5=".","-",IF(G5&gt;H5,"g",IF(G5=H5,"d","v")))</f>
        <v>d</v>
      </c>
      <c r="J5" s="55"/>
      <c r="K5" s="56"/>
      <c r="L5" s="56"/>
      <c r="M5" s="56"/>
      <c r="N5" s="53">
        <v>5</v>
      </c>
      <c r="O5" s="40">
        <f>(N40)</f>
        <v>1</v>
      </c>
      <c r="P5" s="40">
        <f>(P40)</f>
        <v>1</v>
      </c>
      <c r="Q5" s="57" t="str">
        <f>IF(O5=".","-",IF(O5&gt;P5,"g",IF(O5=P5,"d","v")))</f>
        <v>d</v>
      </c>
      <c r="R5" s="53">
        <v>4</v>
      </c>
      <c r="S5" s="40">
        <f>(N34)</f>
        <v>0</v>
      </c>
      <c r="T5" s="40">
        <f>(P34)</f>
        <v>3</v>
      </c>
      <c r="U5" s="57" t="str">
        <f>IF(S5=".","-",IF(S5&gt;T5,"g",IF(S5=T5,"d","v")))</f>
        <v>v</v>
      </c>
      <c r="V5" s="53">
        <v>3</v>
      </c>
      <c r="W5" s="40">
        <f>(N28)</f>
        <v>1</v>
      </c>
      <c r="X5" s="40">
        <f>(P28)</f>
        <v>1</v>
      </c>
      <c r="Y5" s="57" t="str">
        <f>IF(W5=".","-",IF(W5&gt;X5,"g",IF(W5=X5,"d","v")))</f>
        <v>d</v>
      </c>
      <c r="Z5" s="53">
        <v>2</v>
      </c>
      <c r="AA5" s="40">
        <f>(N22)</f>
        <v>1</v>
      </c>
      <c r="AB5" s="40">
        <f>(P22)</f>
        <v>1</v>
      </c>
      <c r="AC5" s="57" t="str">
        <f t="shared" si="0"/>
        <v>d</v>
      </c>
      <c r="AD5" s="53">
        <v>1</v>
      </c>
      <c r="AE5" s="40">
        <f>(N16)</f>
        <v>1</v>
      </c>
      <c r="AF5" s="40">
        <f>(P16)</f>
        <v>3</v>
      </c>
      <c r="AG5" s="57" t="str">
        <f t="shared" si="1"/>
        <v>v</v>
      </c>
      <c r="AH5" s="53">
        <v>9</v>
      </c>
      <c r="AI5" s="40">
        <f>(N63)</f>
        <v>6</v>
      </c>
      <c r="AJ5" s="40">
        <f>(P63)</f>
        <v>1</v>
      </c>
      <c r="AK5" s="57" t="str">
        <f t="shared" si="2"/>
        <v>g</v>
      </c>
      <c r="AL5" s="53">
        <v>6</v>
      </c>
      <c r="AM5" s="40">
        <f>(N46)</f>
        <v>5</v>
      </c>
      <c r="AN5" s="40">
        <f>(P46)</f>
        <v>0</v>
      </c>
      <c r="AO5" s="57" t="str">
        <f t="shared" si="3"/>
        <v>g</v>
      </c>
      <c r="AP5" s="58"/>
      <c r="AQ5" s="44">
        <f t="shared" si="4"/>
        <v>9</v>
      </c>
      <c r="AR5" s="45">
        <f t="shared" si="5"/>
        <v>2</v>
      </c>
      <c r="AS5" s="45">
        <f t="shared" si="6"/>
        <v>5</v>
      </c>
      <c r="AT5" s="45">
        <f t="shared" si="7"/>
        <v>2</v>
      </c>
      <c r="AU5" s="46">
        <f>SUM(IF(O5&lt;&gt;".",O5)+IF(S5&lt;&gt;".",S5)+IF(W5&lt;&gt;".",W5)+IF(AA5&lt;&gt;".",AA5)+IF(AE5&lt;&gt;".",AE5)+IF(AI5&lt;&gt;".",AI5)+IF(AM5&lt;&gt;".",AM5)+IF(G5&lt;&gt;".",G5)+IF(C5&lt;&gt;".",C5))</f>
        <v>16</v>
      </c>
      <c r="AV5" s="46">
        <f>SUM(IF(P5&lt;&gt;".",P5)+IF(T5&lt;&gt;".",T5)+IF(X5&lt;&gt;".",X5)+IF(AB5&lt;&gt;".",AB5)+IF(AF5&lt;&gt;".",AF5)+IF(AJ5&lt;&gt;".",AJ5)+IF(AN5&lt;&gt;".",AN5)+IF(H5&lt;&gt;".",H5)+IF(D5&lt;&gt;".",D5))</f>
        <v>11</v>
      </c>
      <c r="AW5" s="59">
        <f t="shared" si="8"/>
        <v>11</v>
      </c>
      <c r="AX5" s="48"/>
      <c r="AY5" s="49">
        <f t="shared" si="9"/>
        <v>6</v>
      </c>
      <c r="AZ5" s="50"/>
      <c r="BA5" s="51">
        <f t="shared" si="10"/>
        <v>5</v>
      </c>
    </row>
    <row r="6" spans="1:53" ht="15.75" x14ac:dyDescent="0.25">
      <c r="A6" s="52" t="s">
        <v>619</v>
      </c>
      <c r="B6" s="53">
        <v>7</v>
      </c>
      <c r="C6" s="40">
        <f>(P50)</f>
        <v>0</v>
      </c>
      <c r="D6" s="40">
        <f>(N50)</f>
        <v>1</v>
      </c>
      <c r="E6" s="54" t="str">
        <f t="shared" si="11"/>
        <v>v</v>
      </c>
      <c r="F6" s="53">
        <v>6</v>
      </c>
      <c r="G6" s="40">
        <f>(P45)</f>
        <v>2</v>
      </c>
      <c r="H6" s="40">
        <f>(N45)</f>
        <v>1</v>
      </c>
      <c r="I6" s="54" t="str">
        <f t="shared" si="12"/>
        <v>g</v>
      </c>
      <c r="J6" s="53">
        <v>5</v>
      </c>
      <c r="K6" s="40">
        <f>(P40)</f>
        <v>1</v>
      </c>
      <c r="L6" s="40">
        <f>(N40)</f>
        <v>1</v>
      </c>
      <c r="M6" s="54" t="str">
        <f t="shared" ref="M6:M12" si="13">IF(K6=".","-",IF(K6&gt;L6,"g",IF(K6=L6,"d","v")))</f>
        <v>d</v>
      </c>
      <c r="N6" s="55"/>
      <c r="O6" s="56"/>
      <c r="P6" s="56"/>
      <c r="Q6" s="56"/>
      <c r="R6" s="53">
        <v>3</v>
      </c>
      <c r="S6" s="40">
        <f>(N29)</f>
        <v>0</v>
      </c>
      <c r="T6" s="40">
        <f>(P29)</f>
        <v>1</v>
      </c>
      <c r="U6" s="57" t="str">
        <f>IF(S6=".","-",IF(S6&gt;T6,"g",IF(S6=T6,"d","v")))</f>
        <v>v</v>
      </c>
      <c r="V6" s="53">
        <v>2</v>
      </c>
      <c r="W6" s="40">
        <f>(N23)</f>
        <v>1</v>
      </c>
      <c r="X6" s="40">
        <f>(P23)</f>
        <v>0</v>
      </c>
      <c r="Y6" s="57" t="str">
        <f>IF(W6=".","-",IF(W6&gt;X6,"g",IF(W6=X6,"d","v")))</f>
        <v>g</v>
      </c>
      <c r="Z6" s="53">
        <v>1</v>
      </c>
      <c r="AA6" s="40">
        <f>(N17)</f>
        <v>2</v>
      </c>
      <c r="AB6" s="40">
        <f>(P17)</f>
        <v>0</v>
      </c>
      <c r="AC6" s="57" t="str">
        <f t="shared" si="0"/>
        <v>g</v>
      </c>
      <c r="AD6" s="53">
        <v>9</v>
      </c>
      <c r="AE6" s="40">
        <f>(N64)</f>
        <v>2</v>
      </c>
      <c r="AF6" s="40">
        <f>(P64)</f>
        <v>2</v>
      </c>
      <c r="AG6" s="57" t="str">
        <f t="shared" si="1"/>
        <v>d</v>
      </c>
      <c r="AH6" s="53">
        <v>8</v>
      </c>
      <c r="AI6" s="40">
        <f>(N58)</f>
        <v>4</v>
      </c>
      <c r="AJ6" s="40">
        <f>(P58)</f>
        <v>1</v>
      </c>
      <c r="AK6" s="57" t="str">
        <f t="shared" si="2"/>
        <v>g</v>
      </c>
      <c r="AL6" s="53">
        <v>4</v>
      </c>
      <c r="AM6" s="40">
        <f>(N35)</f>
        <v>6</v>
      </c>
      <c r="AN6" s="40">
        <f>(P35)</f>
        <v>1</v>
      </c>
      <c r="AO6" s="57" t="str">
        <f t="shared" si="3"/>
        <v>g</v>
      </c>
      <c r="AP6" s="58"/>
      <c r="AQ6" s="44">
        <f t="shared" si="4"/>
        <v>9</v>
      </c>
      <c r="AR6" s="45">
        <f t="shared" si="5"/>
        <v>5</v>
      </c>
      <c r="AS6" s="45">
        <f t="shared" si="6"/>
        <v>2</v>
      </c>
      <c r="AT6" s="45">
        <f t="shared" si="7"/>
        <v>2</v>
      </c>
      <c r="AU6" s="46">
        <f>SUM(IF(C6&lt;&gt;".",C6)+IF(S6&lt;&gt;".",S6)+IF(W6&lt;&gt;".",W6)+IF(AA6&lt;&gt;".",AA6)+IF(AE6&lt;&gt;".",AE6)+IF(AI6&lt;&gt;".",AI6)+IF(AM6&lt;&gt;".",AM6)+IF(G6&lt;&gt;".",G6)+IF(K6&lt;&gt;".",K6))</f>
        <v>18</v>
      </c>
      <c r="AV6" s="46">
        <f>SUM(IF(D6&lt;&gt;".",D6)+IF(T6&lt;&gt;".",T6)+IF(X6&lt;&gt;".",X6)+IF(AB6&lt;&gt;".",AB6)+IF(AF6&lt;&gt;".",AF6)+IF(AJ6&lt;&gt;".",AJ6)+IF(AN6&lt;&gt;".",AN6)+IF(H6&lt;&gt;".",H6)+IF(L6&lt;&gt;".",L6))</f>
        <v>8</v>
      </c>
      <c r="AW6" s="59">
        <f t="shared" si="8"/>
        <v>17</v>
      </c>
      <c r="AX6" s="48"/>
      <c r="AY6" s="49">
        <f t="shared" si="9"/>
        <v>3</v>
      </c>
      <c r="AZ6" s="50"/>
      <c r="BA6" s="51">
        <f t="shared" si="10"/>
        <v>10</v>
      </c>
    </row>
    <row r="7" spans="1:53" ht="15.75" x14ac:dyDescent="0.25">
      <c r="A7" s="52" t="s">
        <v>620</v>
      </c>
      <c r="B7" s="53">
        <v>6</v>
      </c>
      <c r="C7" s="40">
        <f>(P44)</f>
        <v>2</v>
      </c>
      <c r="D7" s="40">
        <f>(N44)</f>
        <v>0</v>
      </c>
      <c r="E7" s="54" t="str">
        <f t="shared" si="11"/>
        <v>g</v>
      </c>
      <c r="F7" s="53">
        <v>5</v>
      </c>
      <c r="G7" s="40">
        <f>(P39)</f>
        <v>1</v>
      </c>
      <c r="H7" s="40">
        <f>(N39)</f>
        <v>2</v>
      </c>
      <c r="I7" s="54" t="str">
        <f t="shared" si="12"/>
        <v>v</v>
      </c>
      <c r="J7" s="53">
        <v>4</v>
      </c>
      <c r="K7" s="40">
        <f>(P34)</f>
        <v>3</v>
      </c>
      <c r="L7" s="40">
        <f>(N34)</f>
        <v>0</v>
      </c>
      <c r="M7" s="54" t="str">
        <f t="shared" si="13"/>
        <v>g</v>
      </c>
      <c r="N7" s="53">
        <v>3</v>
      </c>
      <c r="O7" s="40">
        <f>(P29)</f>
        <v>1</v>
      </c>
      <c r="P7" s="40">
        <f>(N29)</f>
        <v>0</v>
      </c>
      <c r="Q7" s="54" t="str">
        <f t="shared" ref="Q7:Q12" si="14">IF(O7=".","-",IF(O7&gt;P7,"g",IF(O7=P7,"d","v")))</f>
        <v>g</v>
      </c>
      <c r="R7" s="55"/>
      <c r="S7" s="56"/>
      <c r="T7" s="56"/>
      <c r="U7" s="56"/>
      <c r="V7" s="53">
        <v>1</v>
      </c>
      <c r="W7" s="40">
        <f>(N18)</f>
        <v>2</v>
      </c>
      <c r="X7" s="40">
        <f>(P18)</f>
        <v>0</v>
      </c>
      <c r="Y7" s="57" t="str">
        <f>IF(W7=".","-",IF(W7&gt;X7,"g",IF(W7=X7,"d","v")))</f>
        <v>g</v>
      </c>
      <c r="Z7" s="53">
        <v>9</v>
      </c>
      <c r="AA7" s="40">
        <f>(N65)</f>
        <v>1</v>
      </c>
      <c r="AB7" s="40">
        <f>(P65)</f>
        <v>0</v>
      </c>
      <c r="AC7" s="57" t="str">
        <f t="shared" si="0"/>
        <v>g</v>
      </c>
      <c r="AD7" s="53">
        <v>8</v>
      </c>
      <c r="AE7" s="40">
        <f>(N59)</f>
        <v>1</v>
      </c>
      <c r="AF7" s="40">
        <f>(P59)</f>
        <v>0</v>
      </c>
      <c r="AG7" s="57" t="str">
        <f t="shared" si="1"/>
        <v>g</v>
      </c>
      <c r="AH7" s="53">
        <v>7</v>
      </c>
      <c r="AI7" s="40">
        <f>(N52)</f>
        <v>3</v>
      </c>
      <c r="AJ7" s="40">
        <f>(P52)</f>
        <v>2</v>
      </c>
      <c r="AK7" s="57" t="str">
        <f t="shared" si="2"/>
        <v>g</v>
      </c>
      <c r="AL7" s="53">
        <v>2</v>
      </c>
      <c r="AM7" s="40">
        <f>(N24)</f>
        <v>2</v>
      </c>
      <c r="AN7" s="40">
        <f>(P24)</f>
        <v>1</v>
      </c>
      <c r="AO7" s="57" t="str">
        <f t="shared" si="3"/>
        <v>g</v>
      </c>
      <c r="AP7" s="58"/>
      <c r="AQ7" s="44">
        <f t="shared" si="4"/>
        <v>9</v>
      </c>
      <c r="AR7" s="45">
        <f t="shared" si="5"/>
        <v>8</v>
      </c>
      <c r="AS7" s="45">
        <f t="shared" si="6"/>
        <v>0</v>
      </c>
      <c r="AT7" s="45">
        <f t="shared" si="7"/>
        <v>1</v>
      </c>
      <c r="AU7" s="46">
        <f>SUM(IF(O7&lt;&gt;".",O7)+IF(C7&lt;&gt;".",C7)+IF(W7&lt;&gt;".",W7)+IF(AA7&lt;&gt;".",AA7)+IF(AE7&lt;&gt;".",AE7)+IF(AI7&lt;&gt;".",AI7)+IF(AM7&lt;&gt;".",AM7)+IF(G7&lt;&gt;".",G7)+IF(K7&lt;&gt;".",K7))</f>
        <v>16</v>
      </c>
      <c r="AV7" s="46">
        <f>SUM(IF(P7&lt;&gt;".",P7)+IF(D7&lt;&gt;".",D7)+IF(X7&lt;&gt;".",X7)+IF(AB7&lt;&gt;".",AB7)+IF(AF7&lt;&gt;".",AF7)+IF(AJ7&lt;&gt;".",AJ7)+IF(AN7&lt;&gt;".",AN7)+IF(H7&lt;&gt;".",H7)+IF(L7&lt;&gt;".",L7))</f>
        <v>5</v>
      </c>
      <c r="AW7" s="59">
        <f t="shared" si="8"/>
        <v>24</v>
      </c>
      <c r="AX7" s="48"/>
      <c r="AY7" s="49">
        <f t="shared" si="9"/>
        <v>1</v>
      </c>
      <c r="AZ7" s="50"/>
      <c r="BA7" s="51">
        <f t="shared" si="10"/>
        <v>11</v>
      </c>
    </row>
    <row r="8" spans="1:53" ht="15.75" x14ac:dyDescent="0.25">
      <c r="A8" s="52" t="s">
        <v>621</v>
      </c>
      <c r="B8" s="53">
        <v>5</v>
      </c>
      <c r="C8" s="40">
        <f>(P38)</f>
        <v>1</v>
      </c>
      <c r="D8" s="40">
        <f>(N38)</f>
        <v>1</v>
      </c>
      <c r="E8" s="54" t="str">
        <f t="shared" si="11"/>
        <v>d</v>
      </c>
      <c r="F8" s="53">
        <v>4</v>
      </c>
      <c r="G8" s="40">
        <f>(N33)</f>
        <v>1</v>
      </c>
      <c r="H8" s="40">
        <f>(P33)</f>
        <v>1</v>
      </c>
      <c r="I8" s="54" t="str">
        <f t="shared" si="12"/>
        <v>d</v>
      </c>
      <c r="J8" s="53">
        <v>3</v>
      </c>
      <c r="K8" s="40">
        <f>(P28)</f>
        <v>1</v>
      </c>
      <c r="L8" s="40">
        <f>(N28)</f>
        <v>1</v>
      </c>
      <c r="M8" s="54" t="str">
        <f t="shared" si="13"/>
        <v>d</v>
      </c>
      <c r="N8" s="53">
        <v>2</v>
      </c>
      <c r="O8" s="40">
        <f>(P23)</f>
        <v>0</v>
      </c>
      <c r="P8" s="40">
        <f>(N23)</f>
        <v>1</v>
      </c>
      <c r="Q8" s="54" t="str">
        <f t="shared" si="14"/>
        <v>v</v>
      </c>
      <c r="R8" s="53">
        <v>1</v>
      </c>
      <c r="S8" s="40">
        <f>(P18)</f>
        <v>0</v>
      </c>
      <c r="T8" s="40">
        <f>(N18)</f>
        <v>2</v>
      </c>
      <c r="U8" s="54" t="str">
        <f>IF(S8=".","-",IF(S8&gt;T8,"g",IF(S8=T8,"d","v")))</f>
        <v>v</v>
      </c>
      <c r="V8" s="55"/>
      <c r="W8" s="56"/>
      <c r="X8" s="56"/>
      <c r="Y8" s="56"/>
      <c r="Z8" s="53">
        <v>8</v>
      </c>
      <c r="AA8" s="40">
        <f>(N60)</f>
        <v>3</v>
      </c>
      <c r="AB8" s="40">
        <f>(P60)</f>
        <v>1</v>
      </c>
      <c r="AC8" s="57" t="str">
        <f t="shared" si="0"/>
        <v>g</v>
      </c>
      <c r="AD8" s="53">
        <v>7</v>
      </c>
      <c r="AE8" s="40">
        <f>(N53)</f>
        <v>0</v>
      </c>
      <c r="AF8" s="40">
        <f>(P53)</f>
        <v>0</v>
      </c>
      <c r="AG8" s="57" t="str">
        <f t="shared" si="1"/>
        <v>d</v>
      </c>
      <c r="AH8" s="53">
        <v>6</v>
      </c>
      <c r="AI8" s="40">
        <f>(N47)</f>
        <v>3</v>
      </c>
      <c r="AJ8" s="40">
        <f>(P47)</f>
        <v>1</v>
      </c>
      <c r="AK8" s="57" t="str">
        <f t="shared" si="2"/>
        <v>g</v>
      </c>
      <c r="AL8" s="53">
        <v>9</v>
      </c>
      <c r="AM8" s="40">
        <f>(N66)</f>
        <v>0</v>
      </c>
      <c r="AN8" s="40">
        <f>(P66)</f>
        <v>0</v>
      </c>
      <c r="AO8" s="57" t="str">
        <f t="shared" si="3"/>
        <v>d</v>
      </c>
      <c r="AP8" s="58"/>
      <c r="AQ8" s="44">
        <f t="shared" si="4"/>
        <v>9</v>
      </c>
      <c r="AR8" s="45">
        <f t="shared" si="5"/>
        <v>2</v>
      </c>
      <c r="AS8" s="45">
        <f t="shared" si="6"/>
        <v>5</v>
      </c>
      <c r="AT8" s="45">
        <f t="shared" si="7"/>
        <v>2</v>
      </c>
      <c r="AU8" s="46">
        <f>SUM(IF(O8&lt;&gt;".",O8)+IF(S8&lt;&gt;".",S8)+IF(C8&lt;&gt;".",C8)+IF(AA8&lt;&gt;".",AA8)+IF(AE8&lt;&gt;".",AE8)+IF(AI8&lt;&gt;".",AI8)+IF(AM8&lt;&gt;".",AM8)+IF(G8&lt;&gt;".",G8)+IF(K8&lt;&gt;".",K8))</f>
        <v>9</v>
      </c>
      <c r="AV8" s="46">
        <f>SUM(IF(P8&lt;&gt;".",P8)+IF(T8&lt;&gt;".",T8)+IF(D8&lt;&gt;".",D8)+IF(AB8&lt;&gt;".",AB8)+IF(AF8&lt;&gt;".",AF8)+IF(AJ8&lt;&gt;".",AJ8)+IF(AN8&lt;&gt;".",AN8)+IF(H8&lt;&gt;".",H8)+IF(L8&lt;&gt;".",L8))</f>
        <v>8</v>
      </c>
      <c r="AW8" s="59">
        <f t="shared" si="8"/>
        <v>11</v>
      </c>
      <c r="AX8" s="48"/>
      <c r="AY8" s="49">
        <f t="shared" si="9"/>
        <v>6</v>
      </c>
      <c r="AZ8" s="50"/>
      <c r="BA8" s="51">
        <f t="shared" si="10"/>
        <v>1</v>
      </c>
    </row>
    <row r="9" spans="1:53" ht="15.75" x14ac:dyDescent="0.25">
      <c r="A9" s="52" t="s">
        <v>622</v>
      </c>
      <c r="B9" s="53">
        <v>4</v>
      </c>
      <c r="C9" s="40">
        <f>(P32)</f>
        <v>0</v>
      </c>
      <c r="D9" s="40">
        <f>(N32)</f>
        <v>1</v>
      </c>
      <c r="E9" s="54" t="str">
        <f t="shared" si="11"/>
        <v>v</v>
      </c>
      <c r="F9" s="53">
        <v>3</v>
      </c>
      <c r="G9" s="40">
        <f>(P27)</f>
        <v>0</v>
      </c>
      <c r="H9" s="40">
        <f>(N27)</f>
        <v>3</v>
      </c>
      <c r="I9" s="54" t="str">
        <f t="shared" si="12"/>
        <v>v</v>
      </c>
      <c r="J9" s="53">
        <v>2</v>
      </c>
      <c r="K9" s="40">
        <f>(P22)</f>
        <v>1</v>
      </c>
      <c r="L9" s="40">
        <f>(N22)</f>
        <v>1</v>
      </c>
      <c r="M9" s="54" t="str">
        <f t="shared" si="13"/>
        <v>d</v>
      </c>
      <c r="N9" s="53">
        <v>1</v>
      </c>
      <c r="O9" s="40">
        <f>(P17)</f>
        <v>0</v>
      </c>
      <c r="P9" s="40">
        <f>(N17)</f>
        <v>2</v>
      </c>
      <c r="Q9" s="54" t="str">
        <f t="shared" si="14"/>
        <v>v</v>
      </c>
      <c r="R9" s="53">
        <v>9</v>
      </c>
      <c r="S9" s="40">
        <f>(P65)</f>
        <v>0</v>
      </c>
      <c r="T9" s="40">
        <f>(N65)</f>
        <v>1</v>
      </c>
      <c r="U9" s="54" t="str">
        <f>IF(S9=".","-",IF(S9&gt;T9,"g",IF(S9=T9,"d","v")))</f>
        <v>v</v>
      </c>
      <c r="V9" s="53">
        <v>8</v>
      </c>
      <c r="W9" s="40">
        <f>(P60)</f>
        <v>1</v>
      </c>
      <c r="X9" s="40">
        <f>(N60)</f>
        <v>3</v>
      </c>
      <c r="Y9" s="54" t="str">
        <f>IF(W9=".","-",IF(W9&gt;X9,"g",IF(W9=X9,"d","v")))</f>
        <v>v</v>
      </c>
      <c r="Z9" s="55"/>
      <c r="AA9" s="56"/>
      <c r="AB9" s="56"/>
      <c r="AC9" s="56"/>
      <c r="AD9" s="53">
        <v>6</v>
      </c>
      <c r="AE9" s="40">
        <f>(N48)</f>
        <v>0</v>
      </c>
      <c r="AF9" s="40">
        <f>(P48)</f>
        <v>1</v>
      </c>
      <c r="AG9" s="57" t="str">
        <f t="shared" si="1"/>
        <v>v</v>
      </c>
      <c r="AH9" s="53">
        <v>5</v>
      </c>
      <c r="AI9" s="40">
        <f>(N41)</f>
        <v>0</v>
      </c>
      <c r="AJ9" s="40">
        <f>(P41)</f>
        <v>1</v>
      </c>
      <c r="AK9" s="57" t="str">
        <f t="shared" si="2"/>
        <v>v</v>
      </c>
      <c r="AL9" s="53">
        <v>7</v>
      </c>
      <c r="AM9" s="40">
        <f>(N54)</f>
        <v>1</v>
      </c>
      <c r="AN9" s="40">
        <f>(P54)</f>
        <v>0</v>
      </c>
      <c r="AO9" s="57" t="str">
        <f t="shared" si="3"/>
        <v>g</v>
      </c>
      <c r="AP9" s="58"/>
      <c r="AQ9" s="44">
        <f t="shared" si="4"/>
        <v>9</v>
      </c>
      <c r="AR9" s="45">
        <f t="shared" si="5"/>
        <v>1</v>
      </c>
      <c r="AS9" s="45">
        <f t="shared" si="6"/>
        <v>1</v>
      </c>
      <c r="AT9" s="45">
        <f t="shared" si="7"/>
        <v>7</v>
      </c>
      <c r="AU9" s="46">
        <f>SUM(IF(O9&lt;&gt;".",O9)+IF(S9&lt;&gt;".",S9)+IF(W9&lt;&gt;".",W9)+IF(C9&lt;&gt;".",C9)+IF(AE9&lt;&gt;".",AE9)+IF(AI9&lt;&gt;".",AI9)+IF(AM9&lt;&gt;".",AM9)+IF(G9&lt;&gt;".",G9)+IF(K9&lt;&gt;".",K9))</f>
        <v>3</v>
      </c>
      <c r="AV9" s="46">
        <f>SUM(IF(P9&lt;&gt;".",P9)+IF(T9&lt;&gt;".",T9)+IF(X9&lt;&gt;".",X9)+IF(D9&lt;&gt;".",D9)+IF(AF9&lt;&gt;".",AF9)+IF(AJ9&lt;&gt;".",AJ9)+IF(AN9&lt;&gt;".",AN9)+IF(H9&lt;&gt;".",H9)+IF(L9&lt;&gt;".",L9))</f>
        <v>13</v>
      </c>
      <c r="AW9" s="59">
        <f t="shared" si="8"/>
        <v>4</v>
      </c>
      <c r="AX9" s="48"/>
      <c r="AY9" s="49">
        <f t="shared" si="9"/>
        <v>9</v>
      </c>
      <c r="AZ9" s="50"/>
      <c r="BA9" s="51">
        <f t="shared" si="10"/>
        <v>-10</v>
      </c>
    </row>
    <row r="10" spans="1:53" s="64" customFormat="1" ht="15.75" x14ac:dyDescent="0.25">
      <c r="A10" s="60" t="s">
        <v>623</v>
      </c>
      <c r="B10" s="53">
        <v>3</v>
      </c>
      <c r="C10" s="40">
        <f>(P26)</f>
        <v>3</v>
      </c>
      <c r="D10" s="40">
        <f>(N26)</f>
        <v>2</v>
      </c>
      <c r="E10" s="57" t="str">
        <f t="shared" si="11"/>
        <v>g</v>
      </c>
      <c r="F10" s="53">
        <v>2</v>
      </c>
      <c r="G10" s="40">
        <f>(P21)</f>
        <v>0</v>
      </c>
      <c r="H10" s="40">
        <f>(N21)</f>
        <v>2</v>
      </c>
      <c r="I10" s="57" t="str">
        <f t="shared" si="12"/>
        <v>v</v>
      </c>
      <c r="J10" s="53">
        <v>1</v>
      </c>
      <c r="K10" s="40">
        <f>(P16)</f>
        <v>3</v>
      </c>
      <c r="L10" s="40">
        <f>(N16)</f>
        <v>1</v>
      </c>
      <c r="M10" s="57" t="str">
        <f t="shared" si="13"/>
        <v>g</v>
      </c>
      <c r="N10" s="53">
        <v>9</v>
      </c>
      <c r="O10" s="40">
        <f>(P64)</f>
        <v>2</v>
      </c>
      <c r="P10" s="40">
        <f>(N64)</f>
        <v>2</v>
      </c>
      <c r="Q10" s="57" t="str">
        <f t="shared" si="14"/>
        <v>d</v>
      </c>
      <c r="R10" s="53">
        <v>8</v>
      </c>
      <c r="S10" s="40">
        <f>(P59)</f>
        <v>0</v>
      </c>
      <c r="T10" s="40">
        <f>(N59)</f>
        <v>1</v>
      </c>
      <c r="U10" s="57" t="str">
        <f>IF(S10=".","-",IF(S10&gt;T10,"g",IF(S10=T10,"d","v")))</f>
        <v>v</v>
      </c>
      <c r="V10" s="53">
        <v>7</v>
      </c>
      <c r="W10" s="40">
        <f>(P53)</f>
        <v>0</v>
      </c>
      <c r="X10" s="40">
        <f>(N53)</f>
        <v>0</v>
      </c>
      <c r="Y10" s="57" t="str">
        <f>IF(W10=".","-",IF(W10&gt;X10,"g",IF(W10=X10,"d","v")))</f>
        <v>d</v>
      </c>
      <c r="Z10" s="53">
        <v>6</v>
      </c>
      <c r="AA10" s="40">
        <f>(P48)</f>
        <v>1</v>
      </c>
      <c r="AB10" s="40">
        <f>(N48)</f>
        <v>0</v>
      </c>
      <c r="AC10" s="57" t="str">
        <f>IF(AA10=".","-",IF(AA10&gt;AB10,"g",IF(AA10=AB10,"d","v")))</f>
        <v>g</v>
      </c>
      <c r="AD10" s="55"/>
      <c r="AE10" s="56"/>
      <c r="AF10" s="56"/>
      <c r="AG10" s="56"/>
      <c r="AH10" s="53">
        <v>4</v>
      </c>
      <c r="AI10" s="40">
        <f>(N36)</f>
        <v>4</v>
      </c>
      <c r="AJ10" s="40">
        <f>(P36)</f>
        <v>0</v>
      </c>
      <c r="AK10" s="57" t="str">
        <f t="shared" si="2"/>
        <v>g</v>
      </c>
      <c r="AL10" s="53">
        <v>5</v>
      </c>
      <c r="AM10" s="40">
        <f>(N42)</f>
        <v>10</v>
      </c>
      <c r="AN10" s="40">
        <f>(P42)</f>
        <v>0</v>
      </c>
      <c r="AO10" s="61" t="str">
        <f t="shared" si="3"/>
        <v>g</v>
      </c>
      <c r="AP10" s="62"/>
      <c r="AQ10" s="44">
        <f t="shared" si="4"/>
        <v>9</v>
      </c>
      <c r="AR10" s="45">
        <f t="shared" si="5"/>
        <v>5</v>
      </c>
      <c r="AS10" s="45">
        <f t="shared" si="6"/>
        <v>2</v>
      </c>
      <c r="AT10" s="45">
        <f t="shared" si="7"/>
        <v>2</v>
      </c>
      <c r="AU10" s="46">
        <f>SUM(IF(O10&lt;&gt;".",O10)+IF(S10&lt;&gt;".",S10)+IF(W10&lt;&gt;".",W10)+IF(AA10&lt;&gt;".",AA10)+IF(C10&lt;&gt;".",C10)+IF(AI10&lt;&gt;".",AI10)+IF(AM10&lt;&gt;".",AM10)+IF(G10&lt;&gt;".",G10)+IF(K10&lt;&gt;".",K10))</f>
        <v>23</v>
      </c>
      <c r="AV10" s="46">
        <f>SUM(IF(P10&lt;&gt;".",P10)+IF(T10&lt;&gt;".",T10)+IF(X10&lt;&gt;".",X10)+IF(AB10&lt;&gt;".",AB10)+IF(D10&lt;&gt;".",D10)+IF(AJ10&lt;&gt;".",AJ10)+IF(AN10&lt;&gt;".",AN10)+IF(H10&lt;&gt;".",H10)+IF(L10&lt;&gt;".",L10))</f>
        <v>8</v>
      </c>
      <c r="AW10" s="63">
        <f t="shared" si="8"/>
        <v>17</v>
      </c>
      <c r="AX10" s="48"/>
      <c r="AY10" s="49">
        <f t="shared" si="9"/>
        <v>3</v>
      </c>
      <c r="AZ10" s="50"/>
      <c r="BA10" s="51">
        <f t="shared" si="10"/>
        <v>15</v>
      </c>
    </row>
    <row r="11" spans="1:53" ht="15.75" x14ac:dyDescent="0.25">
      <c r="A11" s="36" t="s">
        <v>624</v>
      </c>
      <c r="B11" s="65">
        <v>2</v>
      </c>
      <c r="C11" s="66">
        <f>(P20)</f>
        <v>0</v>
      </c>
      <c r="D11" s="66">
        <f>(N20)</f>
        <v>2</v>
      </c>
      <c r="E11" s="54" t="str">
        <f t="shared" si="11"/>
        <v>v</v>
      </c>
      <c r="F11" s="65">
        <v>1</v>
      </c>
      <c r="G11" s="66">
        <f>(P15)</f>
        <v>0</v>
      </c>
      <c r="H11" s="66">
        <f>(N15)</f>
        <v>6</v>
      </c>
      <c r="I11" s="54" t="str">
        <f t="shared" si="12"/>
        <v>v</v>
      </c>
      <c r="J11" s="65">
        <v>9</v>
      </c>
      <c r="K11" s="66">
        <f>(P63)</f>
        <v>1</v>
      </c>
      <c r="L11" s="66">
        <f>(N63)</f>
        <v>6</v>
      </c>
      <c r="M11" s="54" t="str">
        <f t="shared" si="13"/>
        <v>v</v>
      </c>
      <c r="N11" s="65">
        <v>8</v>
      </c>
      <c r="O11" s="66">
        <f>(P58)</f>
        <v>1</v>
      </c>
      <c r="P11" s="66">
        <f>(N58)</f>
        <v>4</v>
      </c>
      <c r="Q11" s="54" t="str">
        <f t="shared" si="14"/>
        <v>v</v>
      </c>
      <c r="R11" s="65">
        <v>7</v>
      </c>
      <c r="S11" s="66">
        <f>(P52)</f>
        <v>2</v>
      </c>
      <c r="T11" s="66">
        <f>(N52)</f>
        <v>3</v>
      </c>
      <c r="U11" s="54" t="str">
        <f>IF(S11=".","-",IF(S11&gt;T11,"g",IF(S11=T11,"d","v")))</f>
        <v>v</v>
      </c>
      <c r="V11" s="65">
        <v>6</v>
      </c>
      <c r="W11" s="66">
        <f>(P47)</f>
        <v>1</v>
      </c>
      <c r="X11" s="66">
        <f>(N47)</f>
        <v>3</v>
      </c>
      <c r="Y11" s="54" t="str">
        <f>IF(W11=".","-",IF(W11&gt;X11,"g",IF(W11=X11,"d","v")))</f>
        <v>v</v>
      </c>
      <c r="Z11" s="65">
        <v>5</v>
      </c>
      <c r="AA11" s="66">
        <f>(P41)</f>
        <v>1</v>
      </c>
      <c r="AB11" s="66">
        <f>(N41)</f>
        <v>0</v>
      </c>
      <c r="AC11" s="54" t="str">
        <f>IF(AA11=".","-",IF(AA11&gt;AB11,"g",IF(AA11=AB11,"d","v")))</f>
        <v>g</v>
      </c>
      <c r="AD11" s="65">
        <v>4</v>
      </c>
      <c r="AE11" s="66">
        <f>(P36)</f>
        <v>0</v>
      </c>
      <c r="AF11" s="66">
        <f>(N36)</f>
        <v>4</v>
      </c>
      <c r="AG11" s="54" t="str">
        <f>IF(AE11=".","-",IF(AE11&gt;AF11,"g",IF(AE11=AF11,"d","v")))</f>
        <v>v</v>
      </c>
      <c r="AH11" s="67"/>
      <c r="AI11" s="68"/>
      <c r="AJ11" s="68"/>
      <c r="AK11" s="68"/>
      <c r="AL11" s="65">
        <v>3</v>
      </c>
      <c r="AM11" s="66">
        <f>(N30)</f>
        <v>2</v>
      </c>
      <c r="AN11" s="66">
        <f>(P30)</f>
        <v>1</v>
      </c>
      <c r="AO11" s="54" t="str">
        <f t="shared" si="3"/>
        <v>g</v>
      </c>
      <c r="AP11" s="43"/>
      <c r="AQ11" s="44">
        <f t="shared" si="4"/>
        <v>9</v>
      </c>
      <c r="AR11" s="45">
        <f t="shared" si="5"/>
        <v>2</v>
      </c>
      <c r="AS11" s="45">
        <f t="shared" si="6"/>
        <v>0</v>
      </c>
      <c r="AT11" s="45">
        <f t="shared" si="7"/>
        <v>7</v>
      </c>
      <c r="AU11" s="46">
        <f>SUM(IF(O11&lt;&gt;".",O11)+IF(S11&lt;&gt;".",S11)+IF(W11&lt;&gt;".",W11)+IF(AA11&lt;&gt;".",AA11)+IF(AE11&lt;&gt;".",AE11)+IF(C11&lt;&gt;".",C11)+IF(AM11&lt;&gt;".",AM11)+IF(G11&lt;&gt;".",G11)+IF(K11&lt;&gt;".",K11))</f>
        <v>8</v>
      </c>
      <c r="AV11" s="46">
        <f>SUM(IF(P11&lt;&gt;".",P11)+IF(T11&lt;&gt;".",T11)+IF(X11&lt;&gt;".",X11)+IF(AB11&lt;&gt;".",AB11)+IF(AF11&lt;&gt;".",AF11)+IF(D11&lt;&gt;".",D11)+IF(AN11&lt;&gt;".",AN11)+IF(H11&lt;&gt;".",H11)+IF(L11&lt;&gt;".",L11))</f>
        <v>29</v>
      </c>
      <c r="AW11" s="47">
        <f t="shared" si="8"/>
        <v>6</v>
      </c>
      <c r="AX11" s="48"/>
      <c r="AY11" s="49">
        <f t="shared" si="9"/>
        <v>8</v>
      </c>
      <c r="AZ11" s="50"/>
      <c r="BA11" s="51">
        <f t="shared" si="10"/>
        <v>-21</v>
      </c>
    </row>
    <row r="12" spans="1:53" s="64" customFormat="1" ht="16.5" thickBot="1" x14ac:dyDescent="0.3">
      <c r="A12" s="69" t="s">
        <v>580</v>
      </c>
      <c r="B12" s="70">
        <v>1</v>
      </c>
      <c r="C12" s="71">
        <f>(P14)</f>
        <v>0</v>
      </c>
      <c r="D12" s="71">
        <f>(N14)</f>
        <v>3</v>
      </c>
      <c r="E12" s="72" t="str">
        <f t="shared" si="11"/>
        <v>v</v>
      </c>
      <c r="F12" s="70">
        <v>8</v>
      </c>
      <c r="G12" s="71">
        <f>(P57)</f>
        <v>1</v>
      </c>
      <c r="H12" s="71">
        <f>(N57)</f>
        <v>3</v>
      </c>
      <c r="I12" s="72" t="str">
        <f t="shared" si="12"/>
        <v>v</v>
      </c>
      <c r="J12" s="70">
        <v>6</v>
      </c>
      <c r="K12" s="71">
        <f>(P46)</f>
        <v>0</v>
      </c>
      <c r="L12" s="71">
        <f>(N46)</f>
        <v>5</v>
      </c>
      <c r="M12" s="72" t="str">
        <f t="shared" si="13"/>
        <v>v</v>
      </c>
      <c r="N12" s="70">
        <v>4</v>
      </c>
      <c r="O12" s="71">
        <f>(P35)</f>
        <v>1</v>
      </c>
      <c r="P12" s="71">
        <f>(N35)</f>
        <v>6</v>
      </c>
      <c r="Q12" s="72" t="str">
        <f t="shared" si="14"/>
        <v>v</v>
      </c>
      <c r="R12" s="70">
        <v>2</v>
      </c>
      <c r="S12" s="71">
        <f>(P24)</f>
        <v>1</v>
      </c>
      <c r="T12" s="71">
        <f>(N24)</f>
        <v>2</v>
      </c>
      <c r="U12" s="72" t="str">
        <f>IF(S12=".","-",IF(S12&gt;T12,"g",IF(S12=T12,"d","v")))</f>
        <v>v</v>
      </c>
      <c r="V12" s="70">
        <v>9</v>
      </c>
      <c r="W12" s="71">
        <f>(P66)</f>
        <v>0</v>
      </c>
      <c r="X12" s="71">
        <f>(N66)</f>
        <v>0</v>
      </c>
      <c r="Y12" s="72" t="str">
        <f>IF(W12=".","-",IF(W12&gt;X12,"g",IF(W12=X12,"d","v")))</f>
        <v>d</v>
      </c>
      <c r="Z12" s="70">
        <v>7</v>
      </c>
      <c r="AA12" s="71">
        <f>(P54)</f>
        <v>0</v>
      </c>
      <c r="AB12" s="71">
        <f>(N54)</f>
        <v>1</v>
      </c>
      <c r="AC12" s="72" t="str">
        <f>IF(AA12=".","-",IF(AA12&gt;AB12,"g",IF(AA12=AB12,"d","v")))</f>
        <v>v</v>
      </c>
      <c r="AD12" s="70">
        <v>5</v>
      </c>
      <c r="AE12" s="71">
        <f>(P42)</f>
        <v>0</v>
      </c>
      <c r="AF12" s="71">
        <f>(N42)</f>
        <v>10</v>
      </c>
      <c r="AG12" s="72" t="str">
        <f>IF(AE12=".","-",IF(AE12&gt;AF12,"g",IF(AE12=AF12,"d","v")))</f>
        <v>v</v>
      </c>
      <c r="AH12" s="70">
        <v>3</v>
      </c>
      <c r="AI12" s="71">
        <f>(P30)</f>
        <v>1</v>
      </c>
      <c r="AJ12" s="71">
        <f>(N30)</f>
        <v>2</v>
      </c>
      <c r="AK12" s="72" t="str">
        <f>IF(AI12=".","-",IF(AI12&gt;AJ12,"g",IF(AI12=AJ12,"d","v")))</f>
        <v>v</v>
      </c>
      <c r="AL12" s="73"/>
      <c r="AM12" s="74"/>
      <c r="AN12" s="74"/>
      <c r="AO12" s="75"/>
      <c r="AP12" s="62"/>
      <c r="AQ12" s="76">
        <f t="shared" si="4"/>
        <v>9</v>
      </c>
      <c r="AR12" s="77">
        <f t="shared" si="5"/>
        <v>0</v>
      </c>
      <c r="AS12" s="77">
        <f t="shared" si="6"/>
        <v>1</v>
      </c>
      <c r="AT12" s="77">
        <f t="shared" si="7"/>
        <v>8</v>
      </c>
      <c r="AU12" s="78">
        <f>SUM(IF(O12&lt;&gt;".",O12)+IF(S12&lt;&gt;".",S12)+IF(W12&lt;&gt;".",W12)+IF(AA12&lt;&gt;".",AA12)+IF(AE12&lt;&gt;".",AE12)+IF(AI12&lt;&gt;".",AI12)+IF(C12&lt;&gt;".",C12)+IF(G12&lt;&gt;".",G12)+IF(K12&lt;&gt;".",K12))</f>
        <v>4</v>
      </c>
      <c r="AV12" s="78">
        <f>SUM(IF(P12&lt;&gt;".",P12)+IF(T12&lt;&gt;".",T12)+IF(X12&lt;&gt;".",X12)+IF(AB12&lt;&gt;".",AB12)+IF(AF12&lt;&gt;".",AF12)+IF(AJ12&lt;&gt;".",AJ12)+IF(D12&lt;&gt;".",D12)+IF(H12&lt;&gt;".",H12)+IF(L12&lt;&gt;".",L12))</f>
        <v>32</v>
      </c>
      <c r="AW12" s="79">
        <f t="shared" si="8"/>
        <v>1</v>
      </c>
      <c r="AX12" s="80"/>
      <c r="AY12" s="81">
        <f t="shared" si="9"/>
        <v>10</v>
      </c>
      <c r="AZ12" s="50"/>
      <c r="BA12" s="51">
        <f t="shared" si="10"/>
        <v>-28</v>
      </c>
    </row>
    <row r="13" spans="1:53" s="64" customFormat="1" ht="3.75" customHeight="1" thickTop="1" x14ac:dyDescent="0.25">
      <c r="B13" s="82"/>
      <c r="C13" s="83"/>
      <c r="D13" s="83"/>
      <c r="E13" s="84"/>
      <c r="F13" s="82"/>
      <c r="G13" s="83"/>
      <c r="H13" s="83"/>
      <c r="I13" s="84"/>
      <c r="J13" s="82"/>
      <c r="K13" s="83"/>
      <c r="L13" s="83"/>
      <c r="M13" s="84"/>
      <c r="N13" s="82"/>
      <c r="O13" s="83"/>
      <c r="P13" s="83"/>
      <c r="Q13" s="84"/>
      <c r="R13" s="82"/>
      <c r="S13" s="83"/>
      <c r="T13" s="83"/>
      <c r="U13" s="84"/>
      <c r="V13" s="82"/>
      <c r="W13" s="83"/>
      <c r="X13" s="83"/>
      <c r="Y13" s="84"/>
      <c r="Z13" s="82"/>
      <c r="AA13" s="83"/>
      <c r="AB13" s="83"/>
      <c r="AC13" s="84"/>
      <c r="AH13" s="82"/>
      <c r="AI13" s="83"/>
      <c r="AJ13" s="83"/>
      <c r="AK13" s="84"/>
      <c r="AQ13" s="85"/>
      <c r="AR13" s="86"/>
      <c r="AS13" s="86"/>
      <c r="AT13" s="86"/>
      <c r="AU13" s="87"/>
      <c r="AV13" s="87"/>
      <c r="AW13" s="88"/>
    </row>
    <row r="14" spans="1:53" s="64" customFormat="1" ht="26.25" x14ac:dyDescent="0.3">
      <c r="A14" s="89">
        <v>1</v>
      </c>
      <c r="B14" s="90"/>
      <c r="D14" s="91"/>
      <c r="K14" s="92"/>
      <c r="L14" s="93" t="str">
        <f>($A$3)</f>
        <v xml:space="preserve">Benkő János </v>
      </c>
      <c r="M14" s="92"/>
      <c r="N14" s="94">
        <v>3</v>
      </c>
      <c r="O14" s="95" t="s">
        <v>668</v>
      </c>
      <c r="P14" s="94">
        <v>0</v>
      </c>
      <c r="R14" s="64" t="str">
        <f>($A$12)</f>
        <v>Balázs Sándor</v>
      </c>
      <c r="W14" s="92"/>
      <c r="Y14" s="91"/>
      <c r="AY14" s="96"/>
    </row>
    <row r="15" spans="1:53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($A$4)</f>
        <v>Szathmáry Ferenc</v>
      </c>
      <c r="N15" s="94">
        <v>6</v>
      </c>
      <c r="O15" s="95" t="s">
        <v>668</v>
      </c>
      <c r="P15" s="94">
        <v>0</v>
      </c>
      <c r="R15" s="64" t="str">
        <f>($A$11)</f>
        <v xml:space="preserve">Balázs Máté </v>
      </c>
      <c r="S15" s="64"/>
      <c r="V15" s="64"/>
      <c r="Z15" s="64"/>
      <c r="AA15" s="99"/>
      <c r="AI15" s="99"/>
      <c r="AJ15" s="95"/>
      <c r="AK15" s="99"/>
      <c r="AM15" s="64"/>
      <c r="AN15" s="64"/>
      <c r="AO15" s="64"/>
      <c r="AP15" s="64"/>
      <c r="AQ15" s="64"/>
      <c r="AR15" s="64"/>
      <c r="AT15" s="64"/>
      <c r="AU15" s="64"/>
      <c r="AV15" s="64"/>
      <c r="AW15" s="64"/>
      <c r="AY15" s="96"/>
    </row>
    <row r="16" spans="1:53" ht="20.25" x14ac:dyDescent="0.3">
      <c r="A16" s="97"/>
      <c r="B16" s="98"/>
      <c r="D16" s="91"/>
      <c r="E16" s="64"/>
      <c r="F16" s="64"/>
      <c r="G16" s="64"/>
      <c r="H16" s="64"/>
      <c r="I16" s="64"/>
      <c r="J16" s="64"/>
      <c r="L16" s="93" t="str">
        <f>($A$5)</f>
        <v>Szirtes András</v>
      </c>
      <c r="N16" s="94">
        <v>1</v>
      </c>
      <c r="O16" s="95" t="s">
        <v>668</v>
      </c>
      <c r="P16" s="94">
        <v>3</v>
      </c>
      <c r="Q16" s="99" t="s">
        <v>669</v>
      </c>
      <c r="R16" s="64" t="str">
        <f>($A$10)</f>
        <v>Maczelka László</v>
      </c>
      <c r="S16" s="64"/>
      <c r="V16" s="64"/>
      <c r="Y16" s="91"/>
      <c r="Z16" s="64"/>
      <c r="AA16" s="92"/>
      <c r="AI16" s="92"/>
      <c r="AJ16" s="92"/>
      <c r="AK16" s="92"/>
      <c r="AM16" s="64"/>
      <c r="AN16" s="64"/>
      <c r="AO16" s="64"/>
      <c r="AP16" s="64"/>
      <c r="AQ16" s="64"/>
      <c r="AR16" s="64"/>
      <c r="AT16" s="64"/>
      <c r="AU16" s="64"/>
      <c r="AV16" s="64"/>
      <c r="AW16" s="64"/>
      <c r="AY16" s="96"/>
      <c r="AZ16" s="64"/>
    </row>
    <row r="17" spans="1:52" ht="20.25" x14ac:dyDescent="0.3">
      <c r="A17" s="97"/>
      <c r="B17" s="98"/>
      <c r="E17" s="64"/>
      <c r="F17" s="64"/>
      <c r="G17" s="64"/>
      <c r="H17" s="64"/>
      <c r="I17" s="64"/>
      <c r="J17" s="64"/>
      <c r="L17" s="93" t="str">
        <f>($A$6)</f>
        <v>Kondor Balázs</v>
      </c>
      <c r="N17" s="94">
        <v>2</v>
      </c>
      <c r="O17" s="95" t="s">
        <v>668</v>
      </c>
      <c r="P17" s="94">
        <v>0</v>
      </c>
      <c r="R17" s="64" t="str">
        <f>($A$9)</f>
        <v xml:space="preserve">Novák Miklós </v>
      </c>
      <c r="S17" s="64"/>
      <c r="V17" s="64"/>
      <c r="Z17" s="64"/>
      <c r="AA17" s="99"/>
      <c r="AI17" s="99"/>
      <c r="AJ17" s="95"/>
      <c r="AK17" s="99"/>
      <c r="AM17" s="64"/>
      <c r="AN17" s="64"/>
      <c r="AO17" s="64"/>
      <c r="AP17" s="64"/>
      <c r="AQ17" s="64"/>
      <c r="AR17" s="64"/>
      <c r="AT17" s="64"/>
      <c r="AU17" s="64"/>
      <c r="AV17" s="64"/>
      <c r="AW17" s="64"/>
      <c r="AY17" s="96"/>
    </row>
    <row r="18" spans="1:52" ht="20.25" x14ac:dyDescent="0.3">
      <c r="A18" s="97"/>
      <c r="B18" s="98"/>
      <c r="D18" s="91"/>
      <c r="E18" s="64"/>
      <c r="F18" s="64"/>
      <c r="G18" s="64"/>
      <c r="H18" s="64"/>
      <c r="I18" s="64"/>
      <c r="J18" s="64"/>
      <c r="L18" s="93" t="str">
        <f>($A$7)</f>
        <v xml:space="preserve">Németi Csaba </v>
      </c>
      <c r="N18" s="94">
        <v>2</v>
      </c>
      <c r="O18" s="95" t="s">
        <v>668</v>
      </c>
      <c r="P18" s="94">
        <v>0</v>
      </c>
      <c r="Q18" s="99" t="s">
        <v>669</v>
      </c>
      <c r="R18" s="64" t="str">
        <f>($A$8)</f>
        <v xml:space="preserve">Fejes Ferenc </v>
      </c>
      <c r="S18" s="64"/>
      <c r="V18" s="64"/>
      <c r="Y18" s="91"/>
      <c r="Z18" s="64"/>
      <c r="AA18" s="92"/>
      <c r="AI18" s="92"/>
      <c r="AJ18" s="92"/>
      <c r="AK18" s="92"/>
      <c r="AM18" s="64"/>
      <c r="AN18" s="64"/>
      <c r="AO18" s="64"/>
      <c r="AP18" s="64"/>
      <c r="AQ18" s="64"/>
      <c r="AR18" s="64"/>
      <c r="AT18" s="64"/>
      <c r="AU18" s="64"/>
      <c r="AV18" s="64"/>
      <c r="AW18" s="64"/>
      <c r="AY18" s="96"/>
      <c r="AZ18" s="64"/>
    </row>
    <row r="19" spans="1:52" ht="3.75" customHeight="1" x14ac:dyDescent="0.3">
      <c r="A19" s="97"/>
      <c r="B19" s="98"/>
      <c r="C19" s="100"/>
      <c r="D19" s="101"/>
      <c r="E19" s="98"/>
      <c r="F19" s="98"/>
      <c r="G19" s="98"/>
      <c r="H19" s="98"/>
      <c r="I19" s="98"/>
      <c r="J19" s="98"/>
      <c r="K19" s="102"/>
      <c r="L19" s="102"/>
      <c r="M19" s="102"/>
      <c r="N19" s="98"/>
      <c r="O19" s="103"/>
      <c r="P19" s="104"/>
      <c r="Q19" s="103"/>
      <c r="R19" s="98"/>
      <c r="S19" s="98"/>
      <c r="T19" s="102"/>
      <c r="U19" s="102"/>
      <c r="V19" s="98"/>
      <c r="W19" s="102"/>
      <c r="X19" s="102"/>
      <c r="Y19" s="102"/>
      <c r="Z19" s="98"/>
      <c r="AA19" s="103"/>
      <c r="AB19" s="104"/>
      <c r="AC19" s="103"/>
      <c r="AD19" s="102"/>
      <c r="AE19" s="98"/>
      <c r="AF19" s="98"/>
      <c r="AG19" s="98"/>
      <c r="AH19" s="98"/>
      <c r="AI19" s="103"/>
      <c r="AJ19" s="104"/>
      <c r="AK19" s="103"/>
      <c r="AL19" s="102"/>
      <c r="AM19" s="98"/>
      <c r="AN19" s="98"/>
      <c r="AO19" s="98"/>
      <c r="AP19" s="64"/>
      <c r="AQ19" s="64"/>
      <c r="AR19" s="64"/>
      <c r="AS19" s="64"/>
      <c r="AT19" s="64"/>
      <c r="AU19" s="64"/>
      <c r="AV19" s="64"/>
      <c r="AW19" s="64"/>
    </row>
    <row r="20" spans="1:52" s="64" customFormat="1" ht="26.25" x14ac:dyDescent="0.3">
      <c r="A20" s="89">
        <v>2</v>
      </c>
      <c r="B20" s="105"/>
      <c r="D20" s="91"/>
      <c r="K20" s="92"/>
      <c r="L20" s="93" t="str">
        <f>($A$3)</f>
        <v xml:space="preserve">Benkő János </v>
      </c>
      <c r="M20" s="92"/>
      <c r="N20" s="94">
        <v>2</v>
      </c>
      <c r="O20" s="95" t="s">
        <v>668</v>
      </c>
      <c r="P20" s="94">
        <v>0</v>
      </c>
      <c r="R20" s="64" t="str">
        <f>($A$11)</f>
        <v xml:space="preserve">Balázs Máté </v>
      </c>
      <c r="W20" s="92"/>
      <c r="Y20" s="91"/>
      <c r="AY20" s="96"/>
    </row>
    <row r="21" spans="1:52" ht="20.25" x14ac:dyDescent="0.3">
      <c r="A21" s="97"/>
      <c r="B21" s="106"/>
      <c r="E21" s="64"/>
      <c r="F21" s="64"/>
      <c r="G21" s="64"/>
      <c r="H21" s="64"/>
      <c r="I21" s="64"/>
      <c r="J21" s="64"/>
      <c r="L21" s="93" t="str">
        <f>($A$4)</f>
        <v>Szathmáry Ferenc</v>
      </c>
      <c r="N21" s="94">
        <v>2</v>
      </c>
      <c r="O21" s="95" t="s">
        <v>668</v>
      </c>
      <c r="P21" s="94">
        <v>0</v>
      </c>
      <c r="Q21" s="99"/>
      <c r="R21" s="64" t="str">
        <f>($A$10)</f>
        <v>Maczelka László</v>
      </c>
      <c r="S21" s="64"/>
      <c r="V21" s="64"/>
      <c r="Z21" s="64"/>
      <c r="AA21" s="99"/>
      <c r="AI21" s="99"/>
      <c r="AJ21" s="95"/>
      <c r="AK21" s="99"/>
      <c r="AM21" s="64"/>
      <c r="AN21" s="64"/>
      <c r="AO21" s="64"/>
      <c r="AP21" s="64"/>
      <c r="AQ21" s="64"/>
      <c r="AR21" s="64"/>
      <c r="AT21" s="64"/>
      <c r="AU21" s="64"/>
      <c r="AV21" s="64"/>
      <c r="AW21" s="64"/>
      <c r="AY21" s="96"/>
    </row>
    <row r="22" spans="1:52" ht="20.25" x14ac:dyDescent="0.3">
      <c r="A22" s="97"/>
      <c r="B22" s="106"/>
      <c r="D22" s="91"/>
      <c r="E22" s="64"/>
      <c r="F22" s="64"/>
      <c r="G22" s="64"/>
      <c r="H22" s="64"/>
      <c r="I22" s="64"/>
      <c r="J22" s="64"/>
      <c r="L22" s="93" t="str">
        <f>($A$5)</f>
        <v>Szirtes András</v>
      </c>
      <c r="N22" s="94">
        <v>1</v>
      </c>
      <c r="O22" s="95" t="s">
        <v>668</v>
      </c>
      <c r="P22" s="94">
        <v>1</v>
      </c>
      <c r="Q22" s="99" t="s">
        <v>669</v>
      </c>
      <c r="R22" s="64" t="str">
        <f>($A$9)</f>
        <v xml:space="preserve">Novák Miklós </v>
      </c>
      <c r="V22" s="64"/>
      <c r="Y22" s="91"/>
      <c r="Z22" s="64"/>
      <c r="AA22" s="92"/>
      <c r="AI22" s="92"/>
      <c r="AJ22" s="92"/>
      <c r="AK22" s="92"/>
      <c r="AM22" s="64"/>
      <c r="AN22" s="64"/>
      <c r="AO22" s="64"/>
      <c r="AP22" s="64"/>
      <c r="AQ22" s="64"/>
      <c r="AR22" s="64"/>
      <c r="AT22" s="64"/>
      <c r="AU22" s="64"/>
      <c r="AV22" s="64"/>
      <c r="AW22" s="64"/>
      <c r="AY22" s="96"/>
      <c r="AZ22" s="64"/>
    </row>
    <row r="23" spans="1:52" ht="20.25" x14ac:dyDescent="0.3">
      <c r="A23" s="97"/>
      <c r="B23" s="106"/>
      <c r="E23" s="64"/>
      <c r="F23" s="64"/>
      <c r="G23" s="64"/>
      <c r="H23" s="64"/>
      <c r="I23" s="64"/>
      <c r="J23" s="64"/>
      <c r="L23" s="93" t="str">
        <f>($A$6)</f>
        <v>Kondor Balázs</v>
      </c>
      <c r="N23" s="94">
        <v>1</v>
      </c>
      <c r="O23" s="95" t="s">
        <v>668</v>
      </c>
      <c r="P23" s="94">
        <v>0</v>
      </c>
      <c r="Q23" s="99" t="s">
        <v>669</v>
      </c>
      <c r="R23" s="64" t="str">
        <f>($A$8)</f>
        <v xml:space="preserve">Fejes Ferenc </v>
      </c>
      <c r="S23" s="64"/>
      <c r="V23" s="64"/>
      <c r="Z23" s="64"/>
      <c r="AA23" s="99"/>
      <c r="AI23" s="99"/>
      <c r="AJ23" s="95"/>
      <c r="AK23" s="99"/>
      <c r="AM23" s="64"/>
      <c r="AN23" s="64"/>
      <c r="AO23" s="64"/>
      <c r="AP23" s="64"/>
      <c r="AQ23" s="64"/>
      <c r="AR23" s="64"/>
      <c r="AT23" s="64"/>
      <c r="AU23" s="64"/>
      <c r="AV23" s="64"/>
      <c r="AW23" s="64"/>
      <c r="AY23" s="96"/>
    </row>
    <row r="24" spans="1:52" ht="20.25" x14ac:dyDescent="0.3">
      <c r="A24" s="97"/>
      <c r="B24" s="106"/>
      <c r="D24" s="91"/>
      <c r="E24" s="64"/>
      <c r="F24" s="64"/>
      <c r="G24" s="64"/>
      <c r="H24" s="64"/>
      <c r="I24" s="64"/>
      <c r="J24" s="64"/>
      <c r="L24" s="93" t="str">
        <f>($A$7)</f>
        <v xml:space="preserve">Németi Csaba </v>
      </c>
      <c r="N24" s="94">
        <v>2</v>
      </c>
      <c r="O24" s="95" t="s">
        <v>668</v>
      </c>
      <c r="P24" s="94">
        <v>1</v>
      </c>
      <c r="Q24" s="99" t="s">
        <v>669</v>
      </c>
      <c r="R24" s="64" t="str">
        <f>($A$12)</f>
        <v>Balázs Sándor</v>
      </c>
      <c r="S24" s="64"/>
      <c r="V24" s="64"/>
      <c r="Y24" s="91"/>
      <c r="Z24" s="64"/>
      <c r="AA24" s="92"/>
      <c r="AI24" s="92"/>
      <c r="AJ24" s="92"/>
      <c r="AK24" s="92"/>
      <c r="AM24" s="64"/>
      <c r="AN24" s="64"/>
      <c r="AO24" s="64"/>
      <c r="AP24" s="64"/>
      <c r="AQ24" s="64"/>
      <c r="AR24" s="64"/>
      <c r="AT24" s="64"/>
      <c r="AU24" s="64"/>
      <c r="AV24" s="64"/>
      <c r="AW24" s="64"/>
      <c r="AY24" s="96"/>
      <c r="AZ24" s="64"/>
    </row>
    <row r="25" spans="1:52" ht="3.75" customHeight="1" x14ac:dyDescent="0.3">
      <c r="A25" s="97"/>
      <c r="B25" s="106"/>
      <c r="C25" s="107"/>
      <c r="D25" s="108"/>
      <c r="E25" s="106"/>
      <c r="F25" s="106"/>
      <c r="G25" s="106"/>
      <c r="H25" s="106"/>
      <c r="I25" s="106"/>
      <c r="J25" s="106"/>
      <c r="K25" s="109"/>
      <c r="L25" s="109"/>
      <c r="M25" s="109"/>
      <c r="N25" s="106"/>
      <c r="O25" s="110"/>
      <c r="P25" s="111"/>
      <c r="Q25" s="110"/>
      <c r="R25" s="106"/>
      <c r="S25" s="106"/>
      <c r="T25" s="109"/>
      <c r="U25" s="109"/>
      <c r="V25" s="106"/>
      <c r="W25" s="109"/>
      <c r="X25" s="109"/>
      <c r="Y25" s="109"/>
      <c r="Z25" s="106"/>
      <c r="AA25" s="110"/>
      <c r="AB25" s="111"/>
      <c r="AC25" s="110"/>
      <c r="AD25" s="109"/>
      <c r="AE25" s="106"/>
      <c r="AF25" s="106"/>
      <c r="AG25" s="106"/>
      <c r="AH25" s="106"/>
      <c r="AI25" s="110"/>
      <c r="AJ25" s="111"/>
      <c r="AK25" s="110"/>
      <c r="AL25" s="109"/>
      <c r="AM25" s="106"/>
      <c r="AN25" s="106"/>
      <c r="AO25" s="106"/>
      <c r="AP25" s="64"/>
      <c r="AQ25" s="64"/>
      <c r="AR25" s="64"/>
      <c r="AS25" s="64"/>
      <c r="AT25" s="64"/>
      <c r="AU25" s="64"/>
      <c r="AV25" s="64"/>
      <c r="AW25" s="64"/>
    </row>
    <row r="26" spans="1:52" s="64" customFormat="1" ht="26.25" x14ac:dyDescent="0.3">
      <c r="A26" s="89">
        <v>3</v>
      </c>
      <c r="B26" s="90"/>
      <c r="D26" s="91"/>
      <c r="K26" s="92"/>
      <c r="L26" s="93" t="str">
        <f>($A$3)</f>
        <v xml:space="preserve">Benkő János </v>
      </c>
      <c r="M26" s="92"/>
      <c r="N26" s="94">
        <v>2</v>
      </c>
      <c r="O26" s="95" t="s">
        <v>668</v>
      </c>
      <c r="P26" s="94">
        <v>3</v>
      </c>
      <c r="R26" s="64" t="str">
        <f>($A$10)</f>
        <v>Maczelka László</v>
      </c>
      <c r="W26" s="92"/>
      <c r="Y26" s="91"/>
      <c r="AY26" s="96"/>
    </row>
    <row r="27" spans="1:52" ht="20.25" x14ac:dyDescent="0.3">
      <c r="A27" s="97"/>
      <c r="B27" s="98"/>
      <c r="E27" s="64"/>
      <c r="F27" s="64"/>
      <c r="G27" s="64"/>
      <c r="H27" s="64"/>
      <c r="I27" s="64"/>
      <c r="J27" s="64"/>
      <c r="L27" s="93" t="str">
        <f>($A$4)</f>
        <v>Szathmáry Ferenc</v>
      </c>
      <c r="N27" s="94">
        <v>3</v>
      </c>
      <c r="O27" s="95" t="s">
        <v>668</v>
      </c>
      <c r="P27" s="94">
        <v>0</v>
      </c>
      <c r="R27" s="64" t="str">
        <f>($A$9)</f>
        <v xml:space="preserve">Novák Miklós </v>
      </c>
      <c r="S27" s="64"/>
      <c r="V27" s="64"/>
      <c r="Z27" s="64"/>
      <c r="AA27" s="99"/>
      <c r="AI27" s="99"/>
      <c r="AJ27" s="95"/>
      <c r="AK27" s="99"/>
      <c r="AM27" s="64"/>
      <c r="AN27" s="64"/>
      <c r="AO27" s="64"/>
      <c r="AP27" s="64"/>
      <c r="AQ27" s="64"/>
      <c r="AR27" s="64"/>
      <c r="AT27" s="64"/>
      <c r="AU27" s="64"/>
      <c r="AV27" s="64"/>
      <c r="AW27" s="64"/>
      <c r="AY27" s="96"/>
    </row>
    <row r="28" spans="1:52" ht="20.25" x14ac:dyDescent="0.3">
      <c r="A28" s="97"/>
      <c r="B28" s="98"/>
      <c r="D28" s="91"/>
      <c r="E28" s="64"/>
      <c r="F28" s="64"/>
      <c r="G28" s="64"/>
      <c r="H28" s="64"/>
      <c r="I28" s="64"/>
      <c r="J28" s="64"/>
      <c r="L28" s="93" t="str">
        <f>($A$5)</f>
        <v>Szirtes András</v>
      </c>
      <c r="N28" s="94">
        <v>1</v>
      </c>
      <c r="O28" s="95" t="s">
        <v>668</v>
      </c>
      <c r="P28" s="94">
        <v>1</v>
      </c>
      <c r="Q28" s="99"/>
      <c r="R28" s="64" t="str">
        <f>($A$8)</f>
        <v xml:space="preserve">Fejes Ferenc </v>
      </c>
      <c r="S28" s="64"/>
      <c r="V28" s="64"/>
      <c r="Y28" s="91"/>
      <c r="Z28" s="64"/>
      <c r="AA28" s="92"/>
      <c r="AI28" s="92"/>
      <c r="AJ28" s="92"/>
      <c r="AK28" s="92"/>
      <c r="AM28" s="64"/>
      <c r="AN28" s="64"/>
      <c r="AO28" s="64"/>
      <c r="AP28" s="64"/>
      <c r="AQ28" s="64"/>
      <c r="AR28" s="64"/>
      <c r="AT28" s="64"/>
      <c r="AU28" s="64"/>
      <c r="AV28" s="64"/>
      <c r="AW28" s="64"/>
      <c r="AY28" s="96"/>
      <c r="AZ28" s="64"/>
    </row>
    <row r="29" spans="1:52" ht="20.25" x14ac:dyDescent="0.3">
      <c r="A29" s="97"/>
      <c r="B29" s="98"/>
      <c r="E29" s="64"/>
      <c r="F29" s="64"/>
      <c r="G29" s="64"/>
      <c r="H29" s="64"/>
      <c r="I29" s="64"/>
      <c r="J29" s="64"/>
      <c r="L29" s="93" t="str">
        <f>($A$6)</f>
        <v>Kondor Balázs</v>
      </c>
      <c r="N29" s="94">
        <v>0</v>
      </c>
      <c r="O29" s="95" t="s">
        <v>668</v>
      </c>
      <c r="P29" s="94">
        <v>1</v>
      </c>
      <c r="R29" s="64" t="str">
        <f>($A$7)</f>
        <v xml:space="preserve">Németi Csaba </v>
      </c>
      <c r="S29" s="64"/>
      <c r="V29" s="64"/>
      <c r="Z29" s="64"/>
      <c r="AA29" s="99"/>
      <c r="AI29" s="99"/>
      <c r="AJ29" s="95"/>
      <c r="AK29" s="99"/>
      <c r="AM29" s="64"/>
      <c r="AN29" s="64"/>
      <c r="AO29" s="64"/>
      <c r="AP29" s="64"/>
      <c r="AQ29" s="64"/>
      <c r="AR29" s="64"/>
      <c r="AT29" s="64"/>
      <c r="AU29" s="64"/>
      <c r="AV29" s="64"/>
      <c r="AW29" s="64"/>
      <c r="AY29" s="96"/>
    </row>
    <row r="30" spans="1:52" ht="20.25" x14ac:dyDescent="0.3">
      <c r="A30" s="97"/>
      <c r="B30" s="98"/>
      <c r="D30" s="91"/>
      <c r="E30" s="64"/>
      <c r="F30" s="64"/>
      <c r="G30" s="64"/>
      <c r="H30" s="64"/>
      <c r="I30" s="64"/>
      <c r="J30" s="64"/>
      <c r="L30" s="93" t="str">
        <f>($A$11)</f>
        <v xml:space="preserve">Balázs Máté </v>
      </c>
      <c r="N30" s="94">
        <v>2</v>
      </c>
      <c r="O30" s="95" t="s">
        <v>668</v>
      </c>
      <c r="P30" s="94">
        <v>1</v>
      </c>
      <c r="Q30" s="99" t="s">
        <v>669</v>
      </c>
      <c r="R30" s="64" t="str">
        <f>($A$12)</f>
        <v>Balázs Sándor</v>
      </c>
      <c r="S30" s="64"/>
      <c r="V30" s="64"/>
      <c r="Y30" s="91"/>
      <c r="Z30" s="64"/>
      <c r="AA30" s="92"/>
      <c r="AI30" s="92"/>
      <c r="AJ30" s="92"/>
      <c r="AK30" s="92"/>
      <c r="AM30" s="64"/>
      <c r="AN30" s="64"/>
      <c r="AO30" s="64"/>
      <c r="AP30" s="64"/>
      <c r="AQ30" s="64"/>
      <c r="AR30" s="64"/>
      <c r="AT30" s="64"/>
      <c r="AU30" s="64"/>
      <c r="AV30" s="64"/>
      <c r="AW30" s="64"/>
      <c r="AY30" s="96"/>
      <c r="AZ30" s="64"/>
    </row>
    <row r="31" spans="1:52" ht="3.75" customHeight="1" x14ac:dyDescent="0.3">
      <c r="A31" s="97"/>
      <c r="B31" s="98"/>
      <c r="C31" s="100"/>
      <c r="D31" s="101"/>
      <c r="E31" s="98"/>
      <c r="F31" s="98"/>
      <c r="G31" s="98"/>
      <c r="H31" s="98"/>
      <c r="I31" s="98"/>
      <c r="J31" s="98"/>
      <c r="K31" s="102"/>
      <c r="L31" s="102"/>
      <c r="M31" s="102"/>
      <c r="N31" s="98"/>
      <c r="O31" s="103"/>
      <c r="P31" s="104"/>
      <c r="Q31" s="103"/>
      <c r="R31" s="98"/>
      <c r="S31" s="98"/>
      <c r="T31" s="102"/>
      <c r="U31" s="102"/>
      <c r="V31" s="98"/>
      <c r="W31" s="102"/>
      <c r="X31" s="102"/>
      <c r="Y31" s="102"/>
      <c r="Z31" s="98"/>
      <c r="AA31" s="103"/>
      <c r="AB31" s="104"/>
      <c r="AC31" s="103"/>
      <c r="AD31" s="102"/>
      <c r="AE31" s="98"/>
      <c r="AF31" s="98"/>
      <c r="AG31" s="98"/>
      <c r="AH31" s="98"/>
      <c r="AI31" s="103"/>
      <c r="AJ31" s="104"/>
      <c r="AK31" s="103"/>
      <c r="AL31" s="102"/>
      <c r="AM31" s="98"/>
      <c r="AN31" s="98"/>
      <c r="AO31" s="98"/>
      <c r="AP31" s="64"/>
      <c r="AQ31" s="64"/>
      <c r="AR31" s="64"/>
      <c r="AS31" s="64"/>
      <c r="AT31" s="64"/>
      <c r="AU31" s="64"/>
      <c r="AV31" s="64"/>
      <c r="AW31" s="64"/>
    </row>
    <row r="32" spans="1:52" s="64" customFormat="1" ht="26.25" x14ac:dyDescent="0.3">
      <c r="A32" s="89">
        <v>4</v>
      </c>
      <c r="B32" s="105"/>
      <c r="D32" s="91"/>
      <c r="K32" s="92"/>
      <c r="L32" s="93" t="str">
        <f>($A$3)</f>
        <v xml:space="preserve">Benkő János </v>
      </c>
      <c r="M32" s="92"/>
      <c r="N32" s="94">
        <v>1</v>
      </c>
      <c r="O32" s="95" t="s">
        <v>668</v>
      </c>
      <c r="P32" s="94">
        <v>0</v>
      </c>
      <c r="R32" s="64" t="str">
        <f>($A$9)</f>
        <v xml:space="preserve">Novák Miklós </v>
      </c>
      <c r="W32" s="92"/>
      <c r="Y32" s="91"/>
      <c r="AY32" s="96"/>
    </row>
    <row r="33" spans="1:52" ht="20.25" x14ac:dyDescent="0.3">
      <c r="A33" s="97"/>
      <c r="B33" s="106"/>
      <c r="E33" s="64"/>
      <c r="F33" s="64"/>
      <c r="G33" s="64"/>
      <c r="H33" s="64"/>
      <c r="I33" s="64"/>
      <c r="J33" s="64"/>
      <c r="L33" s="93" t="str">
        <f>($A$8)</f>
        <v xml:space="preserve">Fejes Ferenc </v>
      </c>
      <c r="N33" s="94">
        <v>1</v>
      </c>
      <c r="O33" s="95" t="s">
        <v>668</v>
      </c>
      <c r="P33" s="94">
        <v>1</v>
      </c>
      <c r="R33" s="64" t="str">
        <f>($A$4)</f>
        <v>Szathmáry Ferenc</v>
      </c>
      <c r="S33" s="64"/>
      <c r="V33" s="64"/>
      <c r="Z33" s="64"/>
      <c r="AA33" s="99"/>
      <c r="AI33" s="99"/>
      <c r="AJ33" s="95"/>
      <c r="AK33" s="99"/>
      <c r="AM33" s="64"/>
      <c r="AN33" s="64"/>
      <c r="AO33" s="64"/>
      <c r="AP33" s="64"/>
      <c r="AQ33" s="64"/>
      <c r="AR33" s="64"/>
      <c r="AT33" s="64"/>
      <c r="AU33" s="64"/>
      <c r="AV33" s="64"/>
      <c r="AW33" s="64"/>
      <c r="AY33" s="96"/>
    </row>
    <row r="34" spans="1:52" ht="20.25" x14ac:dyDescent="0.3">
      <c r="A34" s="97"/>
      <c r="B34" s="106"/>
      <c r="D34" s="91"/>
      <c r="E34" s="64"/>
      <c r="F34" s="64"/>
      <c r="G34" s="64"/>
      <c r="H34" s="64"/>
      <c r="I34" s="64"/>
      <c r="J34" s="64"/>
      <c r="L34" s="93" t="str">
        <f>($A$5)</f>
        <v>Szirtes András</v>
      </c>
      <c r="N34" s="94">
        <v>0</v>
      </c>
      <c r="O34" s="95" t="s">
        <v>668</v>
      </c>
      <c r="P34" s="94">
        <v>3</v>
      </c>
      <c r="Q34" s="99"/>
      <c r="R34" s="64" t="str">
        <f>($A$7)</f>
        <v xml:space="preserve">Németi Csaba </v>
      </c>
      <c r="S34" s="64"/>
      <c r="V34" s="64"/>
      <c r="Y34" s="91"/>
      <c r="Z34" s="64"/>
      <c r="AA34" s="92"/>
      <c r="AI34" s="92"/>
      <c r="AJ34" s="92"/>
      <c r="AK34" s="92"/>
      <c r="AM34" s="64"/>
      <c r="AN34" s="64"/>
      <c r="AO34" s="64"/>
      <c r="AP34" s="64"/>
      <c r="AQ34" s="64"/>
      <c r="AR34" s="64"/>
      <c r="AT34" s="64"/>
      <c r="AU34" s="64"/>
      <c r="AV34" s="64"/>
      <c r="AW34" s="64"/>
      <c r="AY34" s="96"/>
      <c r="AZ34" s="64"/>
    </row>
    <row r="35" spans="1:52" ht="20.25" x14ac:dyDescent="0.3">
      <c r="A35" s="97"/>
      <c r="B35" s="106"/>
      <c r="E35" s="64"/>
      <c r="F35" s="64"/>
      <c r="G35" s="64"/>
      <c r="H35" s="64"/>
      <c r="I35" s="64"/>
      <c r="J35" s="64"/>
      <c r="L35" s="93" t="str">
        <f>($A$6)</f>
        <v>Kondor Balázs</v>
      </c>
      <c r="N35" s="94">
        <v>6</v>
      </c>
      <c r="O35" s="95" t="s">
        <v>668</v>
      </c>
      <c r="P35" s="94">
        <v>1</v>
      </c>
      <c r="R35" s="64" t="str">
        <f>($A$12)</f>
        <v>Balázs Sándor</v>
      </c>
      <c r="S35" s="64"/>
      <c r="V35" s="64"/>
      <c r="Z35" s="64"/>
      <c r="AA35" s="99"/>
      <c r="AI35" s="99"/>
      <c r="AJ35" s="95"/>
      <c r="AK35" s="99"/>
      <c r="AM35" s="64"/>
      <c r="AN35" s="64"/>
      <c r="AO35" s="64"/>
      <c r="AP35" s="64"/>
      <c r="AQ35" s="64"/>
      <c r="AR35" s="64"/>
      <c r="AT35" s="64"/>
      <c r="AU35" s="64"/>
      <c r="AV35" s="64"/>
      <c r="AW35" s="64"/>
      <c r="AY35" s="96"/>
    </row>
    <row r="36" spans="1:52" ht="20.25" x14ac:dyDescent="0.3">
      <c r="A36" s="97"/>
      <c r="B36" s="106"/>
      <c r="D36" s="91"/>
      <c r="E36" s="64"/>
      <c r="F36" s="64"/>
      <c r="G36" s="64"/>
      <c r="H36" s="64"/>
      <c r="I36" s="64"/>
      <c r="J36" s="64"/>
      <c r="L36" s="93" t="str">
        <f>($A$10)</f>
        <v>Maczelka László</v>
      </c>
      <c r="N36" s="94">
        <v>4</v>
      </c>
      <c r="O36" s="95" t="s">
        <v>668</v>
      </c>
      <c r="P36" s="94">
        <v>0</v>
      </c>
      <c r="Q36" s="99" t="s">
        <v>669</v>
      </c>
      <c r="R36" s="64" t="str">
        <f>($A$11)</f>
        <v xml:space="preserve">Balázs Máté </v>
      </c>
      <c r="S36" s="64"/>
      <c r="V36" s="64"/>
      <c r="Y36" s="91"/>
      <c r="Z36" s="64"/>
      <c r="AA36" s="92"/>
      <c r="AI36" s="92"/>
      <c r="AJ36" s="92"/>
      <c r="AK36" s="92"/>
      <c r="AM36" s="64"/>
      <c r="AN36" s="64"/>
      <c r="AO36" s="64"/>
      <c r="AP36" s="64"/>
      <c r="AQ36" s="64"/>
      <c r="AR36" s="64"/>
      <c r="AT36" s="64"/>
      <c r="AU36" s="64"/>
      <c r="AV36" s="64"/>
      <c r="AW36" s="64"/>
      <c r="AY36" s="96"/>
      <c r="AZ36" s="64"/>
    </row>
    <row r="37" spans="1:52" ht="3.75" customHeight="1" x14ac:dyDescent="0.3">
      <c r="A37" s="97"/>
      <c r="B37" s="106"/>
      <c r="C37" s="107"/>
      <c r="D37" s="108"/>
      <c r="E37" s="106"/>
      <c r="F37" s="106"/>
      <c r="G37" s="106"/>
      <c r="H37" s="106"/>
      <c r="I37" s="106"/>
      <c r="J37" s="106"/>
      <c r="K37" s="109"/>
      <c r="L37" s="109"/>
      <c r="M37" s="109"/>
      <c r="N37" s="106"/>
      <c r="O37" s="110"/>
      <c r="P37" s="111"/>
      <c r="Q37" s="110"/>
      <c r="R37" s="106"/>
      <c r="S37" s="106"/>
      <c r="T37" s="109"/>
      <c r="U37" s="109"/>
      <c r="V37" s="106"/>
      <c r="W37" s="109"/>
      <c r="X37" s="109"/>
      <c r="Y37" s="109"/>
      <c r="Z37" s="106"/>
      <c r="AA37" s="110"/>
      <c r="AB37" s="111"/>
      <c r="AC37" s="110"/>
      <c r="AD37" s="109"/>
      <c r="AE37" s="106"/>
      <c r="AF37" s="106"/>
      <c r="AG37" s="106"/>
      <c r="AH37" s="106"/>
      <c r="AI37" s="110"/>
      <c r="AJ37" s="111"/>
      <c r="AK37" s="110"/>
      <c r="AL37" s="109"/>
      <c r="AM37" s="106"/>
      <c r="AN37" s="106"/>
      <c r="AO37" s="106"/>
      <c r="AP37" s="64"/>
      <c r="AQ37" s="64"/>
      <c r="AR37" s="64"/>
      <c r="AS37" s="64"/>
      <c r="AT37" s="64"/>
      <c r="AU37" s="64"/>
      <c r="AV37" s="64"/>
      <c r="AW37" s="64"/>
    </row>
    <row r="38" spans="1:52" s="64" customFormat="1" ht="26.25" x14ac:dyDescent="0.3">
      <c r="A38" s="89">
        <v>5</v>
      </c>
      <c r="B38" s="90"/>
      <c r="D38" s="91"/>
      <c r="K38" s="92"/>
      <c r="L38" s="93" t="str">
        <f>($A$3)</f>
        <v xml:space="preserve">Benkő János </v>
      </c>
      <c r="M38" s="92"/>
      <c r="N38" s="94">
        <v>1</v>
      </c>
      <c r="O38" s="95" t="s">
        <v>668</v>
      </c>
      <c r="P38" s="94">
        <v>1</v>
      </c>
      <c r="R38" s="64" t="str">
        <f>($A$8)</f>
        <v xml:space="preserve">Fejes Ferenc </v>
      </c>
      <c r="W38" s="92"/>
      <c r="Y38" s="91"/>
      <c r="AY38" s="96"/>
    </row>
    <row r="39" spans="1:52" ht="20.25" x14ac:dyDescent="0.3">
      <c r="A39" s="97"/>
      <c r="B39" s="98"/>
      <c r="E39" s="64"/>
      <c r="F39" s="64"/>
      <c r="G39" s="64"/>
      <c r="H39" s="64"/>
      <c r="I39" s="64"/>
      <c r="J39" s="64"/>
      <c r="L39" s="93" t="str">
        <f>($A$4)</f>
        <v>Szathmáry Ferenc</v>
      </c>
      <c r="N39" s="94">
        <v>2</v>
      </c>
      <c r="O39" s="95" t="s">
        <v>668</v>
      </c>
      <c r="P39" s="94">
        <v>1</v>
      </c>
      <c r="R39" s="64" t="str">
        <f>($A$7)</f>
        <v xml:space="preserve">Németi Csaba </v>
      </c>
      <c r="S39" s="64"/>
      <c r="V39" s="64"/>
      <c r="Z39" s="64"/>
      <c r="AA39" s="99"/>
      <c r="AB39" s="95"/>
      <c r="AC39" s="99"/>
      <c r="AE39" s="64"/>
      <c r="AF39" s="64"/>
      <c r="AG39" s="64"/>
      <c r="AH39" s="64"/>
      <c r="AI39" s="99"/>
      <c r="AJ39" s="95"/>
      <c r="AK39" s="99"/>
      <c r="AM39" s="64"/>
      <c r="AN39" s="64"/>
      <c r="AO39" s="64"/>
      <c r="AP39" s="64"/>
      <c r="AQ39" s="64"/>
      <c r="AR39" s="64"/>
      <c r="AT39" s="64"/>
      <c r="AU39" s="64"/>
      <c r="AV39" s="64"/>
      <c r="AW39" s="64"/>
      <c r="AY39" s="96"/>
    </row>
    <row r="40" spans="1:52" ht="20.25" x14ac:dyDescent="0.3">
      <c r="A40" s="97"/>
      <c r="B40" s="98"/>
      <c r="D40" s="91"/>
      <c r="E40" s="64"/>
      <c r="F40" s="64"/>
      <c r="G40" s="64"/>
      <c r="H40" s="64"/>
      <c r="I40" s="64"/>
      <c r="J40" s="64"/>
      <c r="L40" s="93" t="str">
        <f>($A$5)</f>
        <v>Szirtes András</v>
      </c>
      <c r="N40" s="94">
        <v>1</v>
      </c>
      <c r="O40" s="95" t="s">
        <v>668</v>
      </c>
      <c r="P40" s="94">
        <v>1</v>
      </c>
      <c r="Q40" s="99"/>
      <c r="R40" s="64" t="str">
        <f>($A$6)</f>
        <v>Kondor Balázs</v>
      </c>
      <c r="S40" s="64"/>
      <c r="V40" s="64"/>
      <c r="Y40" s="91"/>
      <c r="Z40" s="64"/>
      <c r="AA40" s="92"/>
      <c r="AB40" s="92"/>
      <c r="AC40" s="92"/>
      <c r="AE40" s="64"/>
      <c r="AF40" s="64"/>
      <c r="AG40" s="64"/>
      <c r="AH40" s="64"/>
      <c r="AI40" s="92"/>
      <c r="AJ40" s="92"/>
      <c r="AK40" s="92"/>
      <c r="AM40" s="64"/>
      <c r="AN40" s="64"/>
      <c r="AO40" s="64"/>
      <c r="AP40" s="64"/>
      <c r="AQ40" s="64"/>
      <c r="AR40" s="64"/>
      <c r="AT40" s="64"/>
      <c r="AU40" s="64"/>
      <c r="AV40" s="64"/>
      <c r="AW40" s="64"/>
      <c r="AY40" s="96"/>
      <c r="AZ40" s="64"/>
    </row>
    <row r="41" spans="1:52" ht="20.25" x14ac:dyDescent="0.3">
      <c r="A41" s="97"/>
      <c r="B41" s="98"/>
      <c r="E41" s="64"/>
      <c r="F41" s="64"/>
      <c r="G41" s="64"/>
      <c r="H41" s="64"/>
      <c r="I41" s="64"/>
      <c r="J41" s="64"/>
      <c r="L41" s="93" t="str">
        <f>($A$9)</f>
        <v xml:space="preserve">Novák Miklós </v>
      </c>
      <c r="N41" s="94">
        <v>0</v>
      </c>
      <c r="O41" s="95" t="s">
        <v>668</v>
      </c>
      <c r="P41" s="94">
        <v>1</v>
      </c>
      <c r="R41" s="64" t="str">
        <f>($A$11)</f>
        <v xml:space="preserve">Balázs Máté </v>
      </c>
      <c r="S41" s="64"/>
      <c r="V41" s="64"/>
      <c r="Z41" s="64"/>
      <c r="AA41" s="99"/>
      <c r="AB41" s="95"/>
      <c r="AC41" s="99"/>
      <c r="AE41" s="64"/>
      <c r="AF41" s="64"/>
      <c r="AG41" s="64"/>
      <c r="AH41" s="64"/>
      <c r="AI41" s="99"/>
      <c r="AJ41" s="95"/>
      <c r="AK41" s="99"/>
      <c r="AM41" s="64"/>
      <c r="AN41" s="64"/>
      <c r="AO41" s="64"/>
      <c r="AP41" s="64"/>
      <c r="AQ41" s="64"/>
      <c r="AR41" s="64"/>
      <c r="AT41" s="64"/>
      <c r="AU41" s="64"/>
      <c r="AV41" s="64"/>
      <c r="AW41" s="64"/>
      <c r="AY41" s="96"/>
    </row>
    <row r="42" spans="1:52" ht="20.25" x14ac:dyDescent="0.3">
      <c r="A42" s="97"/>
      <c r="B42" s="98"/>
      <c r="D42" s="91"/>
      <c r="E42" s="64"/>
      <c r="F42" s="64"/>
      <c r="G42" s="64"/>
      <c r="H42" s="64"/>
      <c r="I42" s="64"/>
      <c r="J42" s="64"/>
      <c r="L42" s="93" t="str">
        <f>($A$10)</f>
        <v>Maczelka László</v>
      </c>
      <c r="N42" s="94">
        <v>10</v>
      </c>
      <c r="O42" s="95" t="s">
        <v>668</v>
      </c>
      <c r="P42" s="94">
        <v>0</v>
      </c>
      <c r="Q42" s="99" t="s">
        <v>669</v>
      </c>
      <c r="R42" s="64" t="str">
        <f>($A$12)</f>
        <v>Balázs Sándor</v>
      </c>
      <c r="S42" s="64"/>
      <c r="V42" s="64"/>
      <c r="Y42" s="91"/>
      <c r="Z42" s="64"/>
      <c r="AA42" s="92"/>
      <c r="AB42" s="92"/>
      <c r="AC42" s="92"/>
      <c r="AE42" s="64"/>
      <c r="AF42" s="64"/>
      <c r="AG42" s="64"/>
      <c r="AH42" s="64"/>
      <c r="AI42" s="92"/>
      <c r="AJ42" s="92"/>
      <c r="AK42" s="92"/>
      <c r="AM42" s="64"/>
      <c r="AN42" s="64"/>
      <c r="AO42" s="64"/>
      <c r="AP42" s="64"/>
      <c r="AQ42" s="64"/>
      <c r="AR42" s="64"/>
      <c r="AT42" s="64"/>
      <c r="AU42" s="64"/>
      <c r="AV42" s="64"/>
      <c r="AW42" s="64"/>
      <c r="AY42" s="96"/>
      <c r="AZ42" s="64"/>
    </row>
    <row r="43" spans="1:52" ht="3.75" customHeight="1" x14ac:dyDescent="0.3">
      <c r="A43" s="97"/>
      <c r="B43" s="98"/>
      <c r="C43" s="100"/>
      <c r="D43" s="101"/>
      <c r="E43" s="98"/>
      <c r="F43" s="98"/>
      <c r="G43" s="98"/>
      <c r="H43" s="98"/>
      <c r="I43" s="98"/>
      <c r="J43" s="98"/>
      <c r="K43" s="102"/>
      <c r="L43" s="102"/>
      <c r="M43" s="102"/>
      <c r="N43" s="98"/>
      <c r="O43" s="103"/>
      <c r="P43" s="104"/>
      <c r="Q43" s="103"/>
      <c r="R43" s="98"/>
      <c r="S43" s="98"/>
      <c r="T43" s="102"/>
      <c r="U43" s="102"/>
      <c r="V43" s="98"/>
      <c r="W43" s="102"/>
      <c r="X43" s="102"/>
      <c r="Y43" s="102"/>
      <c r="Z43" s="98"/>
      <c r="AA43" s="103"/>
      <c r="AB43" s="104"/>
      <c r="AC43" s="103"/>
      <c r="AD43" s="102"/>
      <c r="AE43" s="98"/>
      <c r="AF43" s="98"/>
      <c r="AG43" s="98"/>
      <c r="AH43" s="98"/>
      <c r="AI43" s="103"/>
      <c r="AJ43" s="104"/>
      <c r="AK43" s="103"/>
      <c r="AL43" s="102"/>
      <c r="AM43" s="98"/>
      <c r="AN43" s="98"/>
      <c r="AO43" s="98"/>
      <c r="AP43" s="64"/>
      <c r="AQ43" s="64"/>
      <c r="AR43" s="64"/>
      <c r="AS43" s="64"/>
      <c r="AT43" s="64"/>
      <c r="AU43" s="64"/>
      <c r="AV43" s="64"/>
      <c r="AW43" s="64"/>
    </row>
    <row r="44" spans="1:52" s="64" customFormat="1" ht="26.25" x14ac:dyDescent="0.3">
      <c r="A44" s="89">
        <v>6</v>
      </c>
      <c r="B44" s="105"/>
      <c r="D44" s="91"/>
      <c r="K44" s="92"/>
      <c r="L44" s="93" t="str">
        <f>($A$3)</f>
        <v xml:space="preserve">Benkő János </v>
      </c>
      <c r="M44" s="92"/>
      <c r="N44" s="94">
        <v>0</v>
      </c>
      <c r="O44" s="95" t="s">
        <v>668</v>
      </c>
      <c r="P44" s="94">
        <v>2</v>
      </c>
      <c r="R44" s="64" t="str">
        <f>($A$7)</f>
        <v xml:space="preserve">Németi Csaba </v>
      </c>
      <c r="W44" s="92"/>
      <c r="Y44" s="91"/>
      <c r="AY44" s="96"/>
    </row>
    <row r="45" spans="1:52" ht="20.25" x14ac:dyDescent="0.3">
      <c r="A45" s="97"/>
      <c r="B45" s="106"/>
      <c r="E45" s="64"/>
      <c r="F45" s="64"/>
      <c r="G45" s="64"/>
      <c r="H45" s="64"/>
      <c r="I45" s="64"/>
      <c r="J45" s="64"/>
      <c r="L45" s="93" t="str">
        <f>($A$4)</f>
        <v>Szathmáry Ferenc</v>
      </c>
      <c r="N45" s="94">
        <v>1</v>
      </c>
      <c r="O45" s="95" t="s">
        <v>668</v>
      </c>
      <c r="P45" s="94">
        <v>2</v>
      </c>
      <c r="R45" s="64" t="str">
        <f>($A$6)</f>
        <v>Kondor Balázs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99"/>
      <c r="AJ45" s="95"/>
      <c r="AK45" s="99"/>
      <c r="AM45" s="64"/>
      <c r="AN45" s="64"/>
      <c r="AO45" s="64"/>
      <c r="AP45" s="64"/>
      <c r="AQ45" s="64"/>
      <c r="AR45" s="64"/>
      <c r="AT45" s="64"/>
      <c r="AU45" s="64"/>
      <c r="AV45" s="64"/>
      <c r="AW45" s="64"/>
      <c r="AY45" s="96"/>
    </row>
    <row r="46" spans="1:52" ht="20.25" x14ac:dyDescent="0.3">
      <c r="A46" s="97"/>
      <c r="B46" s="106"/>
      <c r="D46" s="91"/>
      <c r="E46" s="64"/>
      <c r="F46" s="64"/>
      <c r="G46" s="64"/>
      <c r="H46" s="64"/>
      <c r="I46" s="64"/>
      <c r="J46" s="64"/>
      <c r="L46" s="93" t="str">
        <f>($A$5)</f>
        <v>Szirtes András</v>
      </c>
      <c r="N46" s="94">
        <v>5</v>
      </c>
      <c r="O46" s="95" t="s">
        <v>668</v>
      </c>
      <c r="P46" s="94">
        <v>0</v>
      </c>
      <c r="Q46" s="99"/>
      <c r="R46" s="64" t="str">
        <f>($A$12)</f>
        <v>Balázs Sándor</v>
      </c>
      <c r="S46" s="64"/>
      <c r="V46" s="64"/>
      <c r="Y46" s="91"/>
      <c r="Z46" s="64"/>
      <c r="AA46" s="92"/>
      <c r="AB46" s="92"/>
      <c r="AC46" s="92"/>
      <c r="AE46" s="64"/>
      <c r="AF46" s="64"/>
      <c r="AG46" s="64"/>
      <c r="AH46" s="64"/>
      <c r="AI46" s="92"/>
      <c r="AJ46" s="92"/>
      <c r="AK46" s="92"/>
      <c r="AM46" s="64"/>
      <c r="AN46" s="64"/>
      <c r="AO46" s="64"/>
      <c r="AP46" s="64"/>
      <c r="AQ46" s="64"/>
      <c r="AR46" s="64"/>
      <c r="AT46" s="64"/>
      <c r="AU46" s="64"/>
      <c r="AV46" s="64"/>
      <c r="AW46" s="64"/>
      <c r="AY46" s="96"/>
      <c r="AZ46" s="64"/>
    </row>
    <row r="47" spans="1:52" ht="20.25" x14ac:dyDescent="0.3">
      <c r="A47" s="97"/>
      <c r="B47" s="106"/>
      <c r="E47" s="64"/>
      <c r="F47" s="64"/>
      <c r="G47" s="64"/>
      <c r="H47" s="64"/>
      <c r="I47" s="64"/>
      <c r="J47" s="64"/>
      <c r="L47" s="93" t="str">
        <f>($A$8)</f>
        <v xml:space="preserve">Fejes Ferenc </v>
      </c>
      <c r="N47" s="94">
        <v>3</v>
      </c>
      <c r="O47" s="95" t="s">
        <v>668</v>
      </c>
      <c r="P47" s="94">
        <v>1</v>
      </c>
      <c r="R47" s="64" t="str">
        <f>($A$11)</f>
        <v xml:space="preserve">Balázs Máté </v>
      </c>
      <c r="S47" s="64"/>
      <c r="V47" s="64"/>
      <c r="Z47" s="64"/>
      <c r="AA47" s="99"/>
      <c r="AB47" s="95"/>
      <c r="AC47" s="99"/>
      <c r="AE47" s="64"/>
      <c r="AF47" s="64"/>
      <c r="AG47" s="64"/>
      <c r="AH47" s="64"/>
      <c r="AI47" s="99"/>
      <c r="AJ47" s="95"/>
      <c r="AK47" s="99"/>
      <c r="AM47" s="64"/>
      <c r="AN47" s="64"/>
      <c r="AO47" s="64"/>
      <c r="AP47" s="64"/>
      <c r="AQ47" s="64"/>
      <c r="AR47" s="64"/>
      <c r="AT47" s="64"/>
      <c r="AU47" s="64"/>
      <c r="AV47" s="64"/>
      <c r="AW47" s="64"/>
      <c r="AY47" s="96"/>
    </row>
    <row r="48" spans="1:52" ht="20.25" x14ac:dyDescent="0.3">
      <c r="A48" s="97"/>
      <c r="B48" s="106"/>
      <c r="D48" s="91"/>
      <c r="E48" s="64"/>
      <c r="F48" s="64"/>
      <c r="G48" s="64"/>
      <c r="H48" s="64"/>
      <c r="I48" s="64"/>
      <c r="J48" s="64"/>
      <c r="L48" s="93" t="str">
        <f>($A$9)</f>
        <v xml:space="preserve">Novák Miklós </v>
      </c>
      <c r="N48" s="94">
        <v>0</v>
      </c>
      <c r="O48" s="95" t="s">
        <v>668</v>
      </c>
      <c r="P48" s="94">
        <v>1</v>
      </c>
      <c r="Q48" s="99" t="s">
        <v>669</v>
      </c>
      <c r="R48" s="64" t="str">
        <f>($A$10)</f>
        <v>Maczelka László</v>
      </c>
      <c r="S48" s="64"/>
      <c r="V48" s="64"/>
      <c r="Y48" s="91"/>
      <c r="Z48" s="64"/>
      <c r="AA48" s="92"/>
      <c r="AB48" s="92"/>
      <c r="AC48" s="92"/>
      <c r="AE48" s="64"/>
      <c r="AF48" s="64"/>
      <c r="AG48" s="64"/>
      <c r="AH48" s="64"/>
      <c r="AI48" s="92"/>
      <c r="AJ48" s="92"/>
      <c r="AK48" s="92"/>
      <c r="AM48" s="64"/>
      <c r="AN48" s="64"/>
      <c r="AO48" s="64"/>
      <c r="AP48" s="64"/>
      <c r="AQ48" s="64"/>
      <c r="AR48" s="64"/>
      <c r="AT48" s="64"/>
      <c r="AU48" s="64"/>
      <c r="AV48" s="64"/>
      <c r="AW48" s="64"/>
      <c r="AY48" s="96"/>
      <c r="AZ48" s="64"/>
    </row>
    <row r="49" spans="1:52" ht="3.75" customHeight="1" x14ac:dyDescent="0.3">
      <c r="A49" s="97"/>
      <c r="B49" s="106"/>
      <c r="C49" s="107"/>
      <c r="D49" s="108"/>
      <c r="E49" s="106"/>
      <c r="F49" s="106"/>
      <c r="G49" s="106"/>
      <c r="H49" s="106"/>
      <c r="I49" s="106"/>
      <c r="J49" s="106"/>
      <c r="K49" s="109"/>
      <c r="L49" s="109"/>
      <c r="M49" s="109"/>
      <c r="N49" s="106"/>
      <c r="O49" s="110"/>
      <c r="P49" s="111"/>
      <c r="Q49" s="110"/>
      <c r="R49" s="106"/>
      <c r="S49" s="106"/>
      <c r="T49" s="109"/>
      <c r="U49" s="109"/>
      <c r="V49" s="106"/>
      <c r="W49" s="109"/>
      <c r="X49" s="109"/>
      <c r="Y49" s="109"/>
      <c r="Z49" s="106"/>
      <c r="AA49" s="110"/>
      <c r="AB49" s="111"/>
      <c r="AC49" s="110"/>
      <c r="AD49" s="109"/>
      <c r="AE49" s="106"/>
      <c r="AF49" s="106"/>
      <c r="AG49" s="106"/>
      <c r="AH49" s="106"/>
      <c r="AI49" s="110"/>
      <c r="AJ49" s="111"/>
      <c r="AK49" s="110"/>
      <c r="AL49" s="109"/>
      <c r="AM49" s="106"/>
      <c r="AN49" s="106"/>
      <c r="AO49" s="106"/>
      <c r="AP49" s="64"/>
      <c r="AQ49" s="64"/>
      <c r="AR49" s="64"/>
      <c r="AS49" s="64"/>
      <c r="AT49" s="64"/>
      <c r="AU49" s="64"/>
      <c r="AV49" s="64"/>
      <c r="AW49" s="64"/>
    </row>
    <row r="50" spans="1:52" s="64" customFormat="1" ht="26.25" x14ac:dyDescent="0.3">
      <c r="A50" s="89">
        <v>7</v>
      </c>
      <c r="B50" s="90"/>
      <c r="D50" s="91"/>
      <c r="K50" s="92"/>
      <c r="L50" s="93" t="str">
        <f>($A$3)</f>
        <v xml:space="preserve">Benkő János </v>
      </c>
      <c r="M50" s="92"/>
      <c r="N50" s="94">
        <v>1</v>
      </c>
      <c r="O50" s="95" t="s">
        <v>668</v>
      </c>
      <c r="P50" s="94">
        <v>0</v>
      </c>
      <c r="R50" s="64" t="str">
        <f>($A$6)</f>
        <v>Kondor Balázs</v>
      </c>
      <c r="W50" s="92"/>
      <c r="Y50" s="91"/>
      <c r="AY50" s="96"/>
    </row>
    <row r="51" spans="1:52" ht="20.25" x14ac:dyDescent="0.3">
      <c r="A51" s="97"/>
      <c r="B51" s="98"/>
      <c r="E51" s="64"/>
      <c r="F51" s="64"/>
      <c r="G51" s="64"/>
      <c r="H51" s="64"/>
      <c r="I51" s="64"/>
      <c r="J51" s="64"/>
      <c r="L51" s="93" t="str">
        <f>($A$4)</f>
        <v>Szathmáry Ferenc</v>
      </c>
      <c r="N51" s="94">
        <v>0</v>
      </c>
      <c r="O51" s="95" t="s">
        <v>668</v>
      </c>
      <c r="P51" s="94">
        <v>0</v>
      </c>
      <c r="R51" s="64" t="str">
        <f>($A$5)</f>
        <v>Szirtes András</v>
      </c>
      <c r="S51" s="64"/>
      <c r="V51" s="64"/>
      <c r="Z51" s="64"/>
      <c r="AA51" s="99"/>
      <c r="AB51" s="95"/>
      <c r="AC51" s="99"/>
      <c r="AE51" s="64"/>
      <c r="AF51" s="64"/>
      <c r="AG51" s="64"/>
      <c r="AH51" s="64"/>
      <c r="AI51" s="99"/>
      <c r="AJ51" s="95"/>
      <c r="AK51" s="99"/>
      <c r="AM51" s="64"/>
      <c r="AN51" s="64"/>
      <c r="AO51" s="64"/>
      <c r="AP51" s="64"/>
      <c r="AQ51" s="64"/>
      <c r="AR51" s="64"/>
      <c r="AT51" s="64"/>
      <c r="AU51" s="64"/>
      <c r="AV51" s="64"/>
      <c r="AW51" s="64"/>
      <c r="AY51" s="96"/>
    </row>
    <row r="52" spans="1:52" ht="20.25" x14ac:dyDescent="0.3">
      <c r="A52" s="97"/>
      <c r="B52" s="98"/>
      <c r="D52" s="91"/>
      <c r="E52" s="64"/>
      <c r="F52" s="64"/>
      <c r="G52" s="64"/>
      <c r="H52" s="64"/>
      <c r="I52" s="64"/>
      <c r="J52" s="64"/>
      <c r="L52" s="93" t="str">
        <f>($A$7)</f>
        <v xml:space="preserve">Németi Csaba </v>
      </c>
      <c r="N52" s="94">
        <v>3</v>
      </c>
      <c r="O52" s="95" t="s">
        <v>668</v>
      </c>
      <c r="P52" s="94">
        <v>2</v>
      </c>
      <c r="Q52" s="99"/>
      <c r="R52" s="64" t="str">
        <f>($A$11)</f>
        <v xml:space="preserve">Balázs Máté </v>
      </c>
      <c r="S52" s="64"/>
      <c r="V52" s="64"/>
      <c r="Y52" s="91"/>
      <c r="Z52" s="64"/>
      <c r="AA52" s="92"/>
      <c r="AB52" s="92"/>
      <c r="AC52" s="92"/>
      <c r="AE52" s="64"/>
      <c r="AF52" s="64"/>
      <c r="AG52" s="64"/>
      <c r="AH52" s="64"/>
      <c r="AI52" s="92"/>
      <c r="AJ52" s="92"/>
      <c r="AK52" s="92"/>
      <c r="AM52" s="64"/>
      <c r="AN52" s="64"/>
      <c r="AO52" s="64"/>
      <c r="AP52" s="64"/>
      <c r="AQ52" s="64"/>
      <c r="AR52" s="64"/>
      <c r="AT52" s="64"/>
      <c r="AU52" s="64"/>
      <c r="AV52" s="64"/>
      <c r="AW52" s="64"/>
      <c r="AY52" s="96"/>
      <c r="AZ52" s="64"/>
    </row>
    <row r="53" spans="1:52" ht="20.25" x14ac:dyDescent="0.3">
      <c r="A53" s="97"/>
      <c r="B53" s="98"/>
      <c r="E53" s="64"/>
      <c r="F53" s="64"/>
      <c r="G53" s="64"/>
      <c r="H53" s="64"/>
      <c r="I53" s="64"/>
      <c r="J53" s="64"/>
      <c r="L53" s="93" t="str">
        <f>($A$8)</f>
        <v xml:space="preserve">Fejes Ferenc </v>
      </c>
      <c r="N53" s="94">
        <v>0</v>
      </c>
      <c r="O53" s="95" t="s">
        <v>668</v>
      </c>
      <c r="P53" s="94">
        <v>0</v>
      </c>
      <c r="R53" s="64" t="str">
        <f>($A$10)</f>
        <v>Maczelka László</v>
      </c>
      <c r="S53" s="64"/>
      <c r="V53" s="64"/>
      <c r="Z53" s="64"/>
      <c r="AA53" s="99"/>
      <c r="AB53" s="95"/>
      <c r="AC53" s="99"/>
      <c r="AE53" s="64"/>
      <c r="AF53" s="64"/>
      <c r="AG53" s="64"/>
      <c r="AH53" s="64"/>
      <c r="AI53" s="99"/>
      <c r="AJ53" s="95"/>
      <c r="AK53" s="99"/>
      <c r="AM53" s="64"/>
      <c r="AN53" s="64"/>
      <c r="AO53" s="64"/>
      <c r="AP53" s="64"/>
      <c r="AQ53" s="64"/>
      <c r="AR53" s="64"/>
      <c r="AT53" s="64"/>
      <c r="AU53" s="64"/>
      <c r="AV53" s="64"/>
      <c r="AW53" s="64"/>
      <c r="AY53" s="96"/>
    </row>
    <row r="54" spans="1:52" ht="20.25" x14ac:dyDescent="0.3">
      <c r="A54" s="97"/>
      <c r="B54" s="98"/>
      <c r="D54" s="91"/>
      <c r="E54" s="64"/>
      <c r="F54" s="64"/>
      <c r="G54" s="64"/>
      <c r="H54" s="64"/>
      <c r="I54" s="64"/>
      <c r="J54" s="64"/>
      <c r="L54" s="93" t="str">
        <f>($A$9)</f>
        <v xml:space="preserve">Novák Miklós </v>
      </c>
      <c r="N54" s="94">
        <v>1</v>
      </c>
      <c r="O54" s="95" t="s">
        <v>668</v>
      </c>
      <c r="P54" s="94">
        <v>0</v>
      </c>
      <c r="Q54" s="99" t="s">
        <v>669</v>
      </c>
      <c r="R54" s="64" t="str">
        <f>($A$12)</f>
        <v>Balázs Sándor</v>
      </c>
      <c r="S54" s="64"/>
      <c r="V54" s="64"/>
      <c r="Y54" s="91"/>
      <c r="Z54" s="64"/>
      <c r="AA54" s="92"/>
      <c r="AB54" s="92"/>
      <c r="AC54" s="92"/>
      <c r="AE54" s="64"/>
      <c r="AF54" s="64"/>
      <c r="AG54" s="64"/>
      <c r="AH54" s="64"/>
      <c r="AI54" s="92"/>
      <c r="AJ54" s="92"/>
      <c r="AK54" s="92"/>
      <c r="AM54" s="64"/>
      <c r="AN54" s="64"/>
      <c r="AO54" s="64"/>
      <c r="AP54" s="64"/>
      <c r="AQ54" s="64"/>
      <c r="AR54" s="64"/>
      <c r="AT54" s="64"/>
      <c r="AU54" s="64"/>
      <c r="AV54" s="64"/>
      <c r="AW54" s="64"/>
      <c r="AY54" s="96"/>
      <c r="AZ54" s="64"/>
    </row>
    <row r="55" spans="1:52" ht="3.75" customHeight="1" x14ac:dyDescent="0.3">
      <c r="A55" s="97"/>
      <c r="B55" s="98"/>
      <c r="C55" s="100"/>
      <c r="D55" s="101"/>
      <c r="E55" s="98"/>
      <c r="F55" s="98"/>
      <c r="G55" s="98"/>
      <c r="H55" s="98"/>
      <c r="I55" s="98"/>
      <c r="J55" s="98"/>
      <c r="K55" s="102"/>
      <c r="L55" s="102"/>
      <c r="M55" s="102"/>
      <c r="N55" s="98"/>
      <c r="O55" s="103"/>
      <c r="P55" s="104"/>
      <c r="Q55" s="103"/>
      <c r="R55" s="98"/>
      <c r="S55" s="98"/>
      <c r="T55" s="102"/>
      <c r="U55" s="102"/>
      <c r="V55" s="98"/>
      <c r="W55" s="102"/>
      <c r="X55" s="102"/>
      <c r="Y55" s="102"/>
      <c r="Z55" s="98"/>
      <c r="AA55" s="103"/>
      <c r="AB55" s="104"/>
      <c r="AC55" s="103"/>
      <c r="AD55" s="102"/>
      <c r="AE55" s="98"/>
      <c r="AF55" s="98"/>
      <c r="AG55" s="98"/>
      <c r="AH55" s="98"/>
      <c r="AI55" s="103"/>
      <c r="AJ55" s="104"/>
      <c r="AK55" s="103"/>
      <c r="AL55" s="102"/>
      <c r="AM55" s="98"/>
      <c r="AN55" s="98"/>
      <c r="AO55" s="98"/>
      <c r="AP55" s="64"/>
      <c r="AQ55" s="64"/>
      <c r="AR55" s="64"/>
      <c r="AS55" s="64"/>
      <c r="AT55" s="64"/>
      <c r="AU55" s="64"/>
      <c r="AV55" s="64"/>
      <c r="AW55" s="64"/>
    </row>
    <row r="56" spans="1:52" s="64" customFormat="1" ht="26.25" x14ac:dyDescent="0.3">
      <c r="A56" s="89">
        <v>8</v>
      </c>
      <c r="B56" s="105"/>
      <c r="D56" s="91"/>
      <c r="K56" s="92"/>
      <c r="L56" s="93" t="str">
        <f>($A$3)</f>
        <v xml:space="preserve">Benkő János </v>
      </c>
      <c r="M56" s="92"/>
      <c r="N56" s="94">
        <v>1</v>
      </c>
      <c r="O56" s="95" t="s">
        <v>668</v>
      </c>
      <c r="P56" s="94">
        <v>1</v>
      </c>
      <c r="R56" s="64" t="str">
        <f>($A$5)</f>
        <v>Szirtes András</v>
      </c>
      <c r="W56" s="92"/>
      <c r="Y56" s="91"/>
      <c r="AY56" s="96"/>
    </row>
    <row r="57" spans="1:52" ht="20.25" x14ac:dyDescent="0.3">
      <c r="A57" s="97"/>
      <c r="B57" s="106"/>
      <c r="D57" s="91"/>
      <c r="E57" s="64"/>
      <c r="F57" s="64"/>
      <c r="G57" s="64"/>
      <c r="H57" s="64"/>
      <c r="I57" s="64"/>
      <c r="J57" s="64"/>
      <c r="L57" s="93" t="str">
        <f>($A$4)</f>
        <v>Szathmáry Ferenc</v>
      </c>
      <c r="N57" s="94">
        <v>3</v>
      </c>
      <c r="O57" s="95" t="s">
        <v>668</v>
      </c>
      <c r="P57" s="94">
        <v>1</v>
      </c>
      <c r="R57" s="64" t="str">
        <f>($A$12)</f>
        <v>Balázs Sándor</v>
      </c>
      <c r="S57" s="64"/>
      <c r="V57" s="64"/>
      <c r="Y57" s="91"/>
      <c r="Z57" s="64"/>
      <c r="AA57" s="92"/>
      <c r="AB57" s="92"/>
      <c r="AC57" s="92"/>
      <c r="AE57" s="64"/>
      <c r="AF57" s="64"/>
      <c r="AG57" s="64"/>
      <c r="AH57" s="64"/>
      <c r="AI57" s="92"/>
      <c r="AJ57" s="92"/>
      <c r="AK57" s="92"/>
      <c r="AM57" s="64"/>
      <c r="AN57" s="64"/>
      <c r="AO57" s="64"/>
      <c r="AP57" s="64"/>
      <c r="AQ57" s="64"/>
      <c r="AR57" s="64"/>
      <c r="AT57" s="64"/>
      <c r="AU57" s="64"/>
      <c r="AV57" s="64"/>
      <c r="AW57" s="64"/>
      <c r="AY57" s="96"/>
      <c r="AZ57" s="64"/>
    </row>
    <row r="58" spans="1:52" ht="20.25" x14ac:dyDescent="0.3">
      <c r="A58" s="97"/>
      <c r="B58" s="106"/>
      <c r="D58" s="91"/>
      <c r="E58" s="64"/>
      <c r="F58" s="64"/>
      <c r="G58" s="64"/>
      <c r="H58" s="64"/>
      <c r="I58" s="64"/>
      <c r="J58" s="64"/>
      <c r="L58" s="93" t="str">
        <f>($A$6)</f>
        <v>Kondor Balázs</v>
      </c>
      <c r="N58" s="94">
        <v>4</v>
      </c>
      <c r="O58" s="95" t="s">
        <v>668</v>
      </c>
      <c r="P58" s="94">
        <v>1</v>
      </c>
      <c r="Q58" s="99"/>
      <c r="R58" s="64" t="str">
        <f>($A$11)</f>
        <v xml:space="preserve">Balázs Máté </v>
      </c>
      <c r="S58" s="64"/>
      <c r="V58" s="64"/>
      <c r="Y58" s="91"/>
      <c r="Z58" s="64"/>
      <c r="AA58" s="92"/>
      <c r="AB58" s="92"/>
      <c r="AC58" s="92"/>
      <c r="AE58" s="64"/>
      <c r="AF58" s="64"/>
      <c r="AG58" s="64"/>
      <c r="AH58" s="64"/>
      <c r="AI58" s="92"/>
      <c r="AJ58" s="92"/>
      <c r="AK58" s="92"/>
      <c r="AM58" s="64"/>
      <c r="AN58" s="64"/>
      <c r="AO58" s="64"/>
      <c r="AP58" s="64"/>
      <c r="AQ58" s="64"/>
      <c r="AR58" s="64"/>
      <c r="AT58" s="64"/>
      <c r="AU58" s="64"/>
      <c r="AV58" s="64"/>
      <c r="AW58" s="64"/>
      <c r="AY58" s="96"/>
      <c r="AZ58" s="64"/>
    </row>
    <row r="59" spans="1:52" ht="20.25" x14ac:dyDescent="0.3">
      <c r="A59" s="97"/>
      <c r="B59" s="106"/>
      <c r="D59" s="91"/>
      <c r="E59" s="64"/>
      <c r="F59" s="64"/>
      <c r="G59" s="64"/>
      <c r="H59" s="64"/>
      <c r="I59" s="64"/>
      <c r="J59" s="64"/>
      <c r="L59" s="93" t="str">
        <f>($A$7)</f>
        <v xml:space="preserve">Németi Csaba </v>
      </c>
      <c r="N59" s="94">
        <v>1</v>
      </c>
      <c r="O59" s="95" t="s">
        <v>668</v>
      </c>
      <c r="P59" s="94">
        <v>0</v>
      </c>
      <c r="R59" s="64" t="str">
        <f>($A$10)</f>
        <v>Maczelka László</v>
      </c>
      <c r="S59" s="64"/>
      <c r="V59" s="64"/>
      <c r="Y59" s="91"/>
      <c r="Z59" s="64"/>
      <c r="AA59" s="92"/>
      <c r="AB59" s="92"/>
      <c r="AC59" s="92"/>
      <c r="AE59" s="64"/>
      <c r="AF59" s="64"/>
      <c r="AG59" s="64"/>
      <c r="AH59" s="64"/>
      <c r="AI59" s="92"/>
      <c r="AJ59" s="92"/>
      <c r="AK59" s="92"/>
      <c r="AM59" s="64"/>
      <c r="AN59" s="64"/>
      <c r="AO59" s="64"/>
      <c r="AP59" s="64"/>
      <c r="AQ59" s="64"/>
      <c r="AR59" s="64"/>
      <c r="AT59" s="64"/>
      <c r="AU59" s="64"/>
      <c r="AV59" s="64"/>
      <c r="AW59" s="64"/>
      <c r="AY59" s="96"/>
      <c r="AZ59" s="64"/>
    </row>
    <row r="60" spans="1:52" ht="20.25" x14ac:dyDescent="0.3">
      <c r="A60" s="97"/>
      <c r="B60" s="106"/>
      <c r="D60" s="91"/>
      <c r="E60" s="64"/>
      <c r="F60" s="64"/>
      <c r="G60" s="64"/>
      <c r="H60" s="64"/>
      <c r="I60" s="64"/>
      <c r="J60" s="64"/>
      <c r="L60" s="93" t="str">
        <f>($A$8)</f>
        <v xml:space="preserve">Fejes Ferenc </v>
      </c>
      <c r="N60" s="94">
        <v>3</v>
      </c>
      <c r="O60" s="95" t="s">
        <v>668</v>
      </c>
      <c r="P60" s="94">
        <v>1</v>
      </c>
      <c r="Q60" s="99" t="s">
        <v>669</v>
      </c>
      <c r="R60" s="64" t="str">
        <f>($A$9)</f>
        <v xml:space="preserve">Novák Miklós </v>
      </c>
      <c r="S60" s="64"/>
      <c r="V60" s="64"/>
      <c r="Y60" s="91"/>
      <c r="Z60" s="64"/>
      <c r="AA60" s="92"/>
      <c r="AB60" s="92"/>
      <c r="AC60" s="92"/>
      <c r="AE60" s="64"/>
      <c r="AF60" s="64"/>
      <c r="AG60" s="64"/>
      <c r="AH60" s="64"/>
      <c r="AI60" s="92"/>
      <c r="AJ60" s="92"/>
      <c r="AK60" s="92"/>
      <c r="AM60" s="64"/>
      <c r="AN60" s="64"/>
      <c r="AO60" s="64"/>
      <c r="AP60" s="64"/>
      <c r="AQ60" s="64"/>
      <c r="AR60" s="64"/>
      <c r="AT60" s="64"/>
      <c r="AU60" s="64"/>
      <c r="AV60" s="64"/>
      <c r="AW60" s="64"/>
      <c r="AY60" s="96"/>
      <c r="AZ60" s="64"/>
    </row>
    <row r="61" spans="1:52" ht="3.75" customHeight="1" x14ac:dyDescent="0.3">
      <c r="A61" s="97"/>
      <c r="B61" s="106"/>
      <c r="C61" s="107"/>
      <c r="D61" s="108"/>
      <c r="E61" s="106"/>
      <c r="F61" s="106"/>
      <c r="G61" s="106"/>
      <c r="H61" s="106"/>
      <c r="I61" s="106"/>
      <c r="J61" s="106"/>
      <c r="K61" s="109"/>
      <c r="L61" s="109"/>
      <c r="M61" s="109"/>
      <c r="N61" s="106"/>
      <c r="O61" s="110"/>
      <c r="P61" s="111"/>
      <c r="Q61" s="110"/>
      <c r="R61" s="106"/>
      <c r="S61" s="106"/>
      <c r="T61" s="109"/>
      <c r="U61" s="109"/>
      <c r="V61" s="106"/>
      <c r="W61" s="109"/>
      <c r="X61" s="109"/>
      <c r="Y61" s="109"/>
      <c r="Z61" s="106"/>
      <c r="AA61" s="110"/>
      <c r="AB61" s="111"/>
      <c r="AC61" s="110"/>
      <c r="AD61" s="109"/>
      <c r="AE61" s="106"/>
      <c r="AF61" s="106"/>
      <c r="AG61" s="106"/>
      <c r="AH61" s="106"/>
      <c r="AI61" s="110"/>
      <c r="AJ61" s="111"/>
      <c r="AK61" s="110"/>
      <c r="AL61" s="109"/>
      <c r="AM61" s="106"/>
      <c r="AN61" s="106"/>
      <c r="AO61" s="106"/>
      <c r="AP61" s="64"/>
      <c r="AQ61" s="64"/>
      <c r="AR61" s="64"/>
      <c r="AS61" s="64"/>
      <c r="AT61" s="64"/>
      <c r="AU61" s="64"/>
      <c r="AV61" s="64"/>
      <c r="AW61" s="64"/>
    </row>
    <row r="62" spans="1:52" s="64" customFormat="1" ht="26.25" x14ac:dyDescent="0.3">
      <c r="A62" s="89">
        <v>9</v>
      </c>
      <c r="B62" s="90"/>
      <c r="D62" s="91"/>
      <c r="K62" s="92"/>
      <c r="L62" s="93" t="str">
        <f>($A$3)</f>
        <v xml:space="preserve">Benkő János </v>
      </c>
      <c r="M62" s="92"/>
      <c r="N62" s="94">
        <v>0</v>
      </c>
      <c r="O62" s="95" t="s">
        <v>668</v>
      </c>
      <c r="P62" s="94">
        <v>1</v>
      </c>
      <c r="R62" s="64" t="str">
        <f>($A$4)</f>
        <v>Szathmáry Ferenc</v>
      </c>
      <c r="W62" s="92"/>
      <c r="Y62" s="91"/>
      <c r="AY62" s="96"/>
    </row>
    <row r="63" spans="1:52" ht="20.25" x14ac:dyDescent="0.3">
      <c r="A63" s="97"/>
      <c r="B63" s="98"/>
      <c r="E63" s="64"/>
      <c r="F63" s="64"/>
      <c r="G63" s="64"/>
      <c r="H63" s="64"/>
      <c r="I63" s="64"/>
      <c r="J63" s="64"/>
      <c r="L63" s="93" t="str">
        <f>($A$5)</f>
        <v>Szirtes András</v>
      </c>
      <c r="N63" s="94">
        <v>6</v>
      </c>
      <c r="O63" s="95" t="s">
        <v>668</v>
      </c>
      <c r="P63" s="94">
        <v>1</v>
      </c>
      <c r="R63" s="64" t="str">
        <f>($A$11)</f>
        <v xml:space="preserve">Balázs Máté </v>
      </c>
      <c r="S63" s="64"/>
      <c r="V63" s="64"/>
      <c r="Z63" s="64"/>
      <c r="AA63" s="99"/>
      <c r="AB63" s="95"/>
      <c r="AC63" s="99"/>
      <c r="AE63" s="64"/>
      <c r="AF63" s="64"/>
      <c r="AG63" s="64"/>
      <c r="AH63" s="64"/>
      <c r="AI63" s="99"/>
      <c r="AJ63" s="95"/>
      <c r="AK63" s="99"/>
      <c r="AM63" s="64"/>
      <c r="AN63" s="64"/>
      <c r="AO63" s="64"/>
      <c r="AP63" s="64"/>
      <c r="AQ63" s="64"/>
      <c r="AR63" s="64"/>
      <c r="AT63" s="64"/>
      <c r="AU63" s="64"/>
      <c r="AV63" s="64"/>
      <c r="AW63" s="64"/>
      <c r="AY63" s="96"/>
    </row>
    <row r="64" spans="1:52" ht="20.25" x14ac:dyDescent="0.3">
      <c r="A64" s="97"/>
      <c r="B64" s="98"/>
      <c r="E64" s="64"/>
      <c r="F64" s="64"/>
      <c r="G64" s="64"/>
      <c r="H64" s="64"/>
      <c r="I64" s="64"/>
      <c r="J64" s="64"/>
      <c r="L64" s="93" t="str">
        <f>($A$6)</f>
        <v>Kondor Balázs</v>
      </c>
      <c r="N64" s="94">
        <v>2</v>
      </c>
      <c r="O64" s="95" t="s">
        <v>668</v>
      </c>
      <c r="P64" s="94">
        <v>2</v>
      </c>
      <c r="Q64" s="99"/>
      <c r="R64" s="64" t="str">
        <f>($A$10)</f>
        <v>Maczelka László</v>
      </c>
      <c r="S64" s="64"/>
      <c r="V64" s="64"/>
      <c r="Y64" s="91"/>
      <c r="Z64" s="64"/>
      <c r="AA64" s="92"/>
      <c r="AB64" s="92"/>
      <c r="AC64" s="92"/>
      <c r="AE64" s="64"/>
      <c r="AF64" s="64"/>
      <c r="AG64" s="64"/>
      <c r="AH64" s="64"/>
      <c r="AI64" s="92"/>
      <c r="AJ64" s="92"/>
      <c r="AK64" s="92"/>
      <c r="AM64" s="64"/>
      <c r="AN64" s="64"/>
      <c r="AO64" s="64"/>
      <c r="AP64" s="64"/>
      <c r="AQ64" s="64"/>
      <c r="AR64" s="64"/>
      <c r="AT64" s="64"/>
      <c r="AU64" s="64"/>
      <c r="AV64" s="64"/>
      <c r="AW64" s="64"/>
      <c r="AY64" s="96"/>
      <c r="AZ64" s="64"/>
    </row>
    <row r="65" spans="1:52" ht="20.25" x14ac:dyDescent="0.3">
      <c r="A65" s="97"/>
      <c r="B65" s="98"/>
      <c r="E65" s="64"/>
      <c r="F65" s="64"/>
      <c r="G65" s="64"/>
      <c r="H65" s="64"/>
      <c r="I65" s="64"/>
      <c r="J65" s="64"/>
      <c r="L65" s="93" t="str">
        <f>($A$7)</f>
        <v xml:space="preserve">Németi Csaba </v>
      </c>
      <c r="N65" s="94">
        <v>1</v>
      </c>
      <c r="O65" s="95" t="s">
        <v>668</v>
      </c>
      <c r="P65" s="94">
        <v>0</v>
      </c>
      <c r="R65" s="64" t="str">
        <f>($A$9)</f>
        <v xml:space="preserve">Novák Miklós </v>
      </c>
      <c r="S65" s="64"/>
      <c r="V65" s="64"/>
      <c r="Z65" s="64"/>
      <c r="AA65" s="99"/>
      <c r="AB65" s="95"/>
      <c r="AC65" s="99"/>
      <c r="AE65" s="64"/>
      <c r="AF65" s="64"/>
      <c r="AG65" s="64"/>
      <c r="AH65" s="64"/>
      <c r="AI65" s="99"/>
      <c r="AJ65" s="95"/>
      <c r="AK65" s="99"/>
      <c r="AM65" s="64"/>
      <c r="AN65" s="64"/>
      <c r="AO65" s="64"/>
      <c r="AP65" s="64"/>
      <c r="AQ65" s="64"/>
      <c r="AR65" s="64"/>
      <c r="AT65" s="64"/>
      <c r="AU65" s="64"/>
      <c r="AV65" s="64"/>
      <c r="AW65" s="64"/>
      <c r="AY65" s="96"/>
    </row>
    <row r="66" spans="1:52" ht="20.25" x14ac:dyDescent="0.3">
      <c r="A66" s="97"/>
      <c r="B66" s="98"/>
      <c r="D66" s="91"/>
      <c r="E66" s="64"/>
      <c r="F66" s="64"/>
      <c r="G66" s="64"/>
      <c r="H66" s="64"/>
      <c r="I66" s="64"/>
      <c r="J66" s="64"/>
      <c r="L66" s="93" t="str">
        <f>($A$8)</f>
        <v xml:space="preserve">Fejes Ferenc </v>
      </c>
      <c r="N66" s="94">
        <v>0</v>
      </c>
      <c r="O66" s="95" t="s">
        <v>668</v>
      </c>
      <c r="P66" s="94">
        <v>0</v>
      </c>
      <c r="Q66" s="99" t="s">
        <v>669</v>
      </c>
      <c r="R66" s="64" t="str">
        <f>($A$12)</f>
        <v>Balázs Sándor</v>
      </c>
      <c r="S66" s="64"/>
      <c r="V66" s="64"/>
      <c r="Y66" s="91"/>
      <c r="Z66" s="64"/>
      <c r="AA66" s="92"/>
      <c r="AB66" s="92"/>
      <c r="AC66" s="92"/>
      <c r="AE66" s="64"/>
      <c r="AF66" s="64"/>
      <c r="AG66" s="64"/>
      <c r="AH66" s="64"/>
      <c r="AI66" s="92"/>
      <c r="AJ66" s="92"/>
      <c r="AK66" s="92"/>
      <c r="AM66" s="64"/>
      <c r="AN66" s="64"/>
      <c r="AO66" s="64"/>
      <c r="AP66" s="64"/>
      <c r="AQ66" s="64"/>
      <c r="AR66" s="64"/>
      <c r="AT66" s="64"/>
      <c r="AU66" s="64"/>
      <c r="AV66" s="64"/>
      <c r="AW66" s="64"/>
      <c r="AY66" s="96"/>
      <c r="AZ66" s="64"/>
    </row>
    <row r="67" spans="1:52" ht="3.75" customHeight="1" x14ac:dyDescent="0.3">
      <c r="A67" s="97"/>
      <c r="B67" s="98"/>
      <c r="C67" s="100"/>
      <c r="D67" s="101"/>
      <c r="E67" s="98"/>
      <c r="F67" s="98"/>
      <c r="G67" s="98"/>
      <c r="H67" s="98"/>
      <c r="I67" s="98"/>
      <c r="J67" s="98"/>
      <c r="K67" s="102"/>
      <c r="L67" s="102"/>
      <c r="M67" s="102"/>
      <c r="N67" s="98"/>
      <c r="O67" s="103"/>
      <c r="P67" s="104"/>
      <c r="Q67" s="103"/>
      <c r="R67" s="98"/>
      <c r="S67" s="98"/>
      <c r="T67" s="102"/>
      <c r="U67" s="102"/>
      <c r="V67" s="98"/>
      <c r="W67" s="102"/>
      <c r="X67" s="102"/>
      <c r="Y67" s="102"/>
      <c r="Z67" s="98"/>
      <c r="AA67" s="103"/>
      <c r="AB67" s="104"/>
      <c r="AC67" s="103"/>
      <c r="AD67" s="102"/>
      <c r="AE67" s="98"/>
      <c r="AF67" s="98"/>
      <c r="AG67" s="98"/>
      <c r="AH67" s="98"/>
      <c r="AI67" s="103"/>
      <c r="AJ67" s="104"/>
      <c r="AK67" s="103"/>
      <c r="AL67" s="102"/>
      <c r="AM67" s="98"/>
      <c r="AN67" s="98"/>
      <c r="AO67" s="98"/>
      <c r="AP67" s="64"/>
      <c r="AQ67" s="64"/>
      <c r="AR67" s="64"/>
      <c r="AS67" s="64"/>
      <c r="AT67" s="64"/>
      <c r="AU67" s="64"/>
      <c r="AV67" s="64"/>
      <c r="AW67" s="64"/>
    </row>
  </sheetData>
  <conditionalFormatting sqref="Q3:Q5 E4:E12 I5:I12 I3 M3:M4 M6:M12 Q7:Q12 U3:U6 U8:U12 Y3:Y7 Y9:Y12 AC3:AC8 AC10:AC12 AG3:AG9 AG11:AG12 AK3:AK10 AK12 AO3:AO11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1"/>
  <sheetViews>
    <sheetView workbookViewId="0">
      <selection activeCell="E12" sqref="E12"/>
    </sheetView>
  </sheetViews>
  <sheetFormatPr defaultRowHeight="15" x14ac:dyDescent="0.25"/>
  <cols>
    <col min="1" max="1" width="9.140625" style="1"/>
    <col min="2" max="2" width="19.7109375" style="1" customWidth="1"/>
    <col min="3" max="3" width="11.85546875" style="1" customWidth="1"/>
    <col min="4" max="4" width="9.140625" style="1"/>
    <col min="5" max="5" width="16" style="1" customWidth="1"/>
    <col min="6" max="6" width="11.5703125" style="1" customWidth="1"/>
    <col min="7" max="7" width="9.140625" style="1"/>
    <col min="8" max="8" width="17.42578125" style="1" customWidth="1"/>
    <col min="9" max="10" width="9.140625" style="1"/>
    <col min="11" max="11" width="17.85546875" style="1" customWidth="1"/>
    <col min="12" max="13" width="9.140625" style="1"/>
    <col min="14" max="14" width="15.42578125" style="1" customWidth="1"/>
    <col min="15" max="15" width="10.5703125" style="1" customWidth="1"/>
    <col min="16" max="16384" width="9.140625" style="1"/>
  </cols>
  <sheetData>
    <row r="1" spans="1:15" x14ac:dyDescent="0.25">
      <c r="A1" s="169" t="s">
        <v>761</v>
      </c>
      <c r="B1" s="169"/>
      <c r="C1" s="169"/>
      <c r="D1" s="169" t="s">
        <v>762</v>
      </c>
      <c r="E1" s="169"/>
      <c r="F1" s="169"/>
      <c r="G1" s="169" t="s">
        <v>763</v>
      </c>
      <c r="H1" s="169"/>
      <c r="I1" s="169"/>
      <c r="J1" s="169" t="s">
        <v>764</v>
      </c>
      <c r="K1" s="169"/>
      <c r="L1" s="169"/>
      <c r="M1" s="169" t="s">
        <v>765</v>
      </c>
      <c r="N1" s="169"/>
      <c r="O1" s="169"/>
    </row>
    <row r="2" spans="1:15" x14ac:dyDescent="0.25">
      <c r="A2" s="1">
        <v>1</v>
      </c>
      <c r="B2" s="1" t="s">
        <v>718</v>
      </c>
      <c r="C2" s="1" t="s">
        <v>779</v>
      </c>
      <c r="D2" s="1">
        <v>1</v>
      </c>
      <c r="E2" s="1" t="s">
        <v>713</v>
      </c>
      <c r="F2" s="1" t="s">
        <v>779</v>
      </c>
      <c r="G2" s="1">
        <v>1</v>
      </c>
      <c r="H2" s="1" t="s">
        <v>607</v>
      </c>
      <c r="I2" s="1" t="s">
        <v>767</v>
      </c>
      <c r="J2" s="1" t="s">
        <v>368</v>
      </c>
      <c r="K2" s="1" t="s">
        <v>773</v>
      </c>
      <c r="L2" s="1" t="s">
        <v>772</v>
      </c>
      <c r="M2" s="1" t="s">
        <v>368</v>
      </c>
      <c r="N2" s="1" t="s">
        <v>619</v>
      </c>
      <c r="O2" s="1" t="s">
        <v>768</v>
      </c>
    </row>
    <row r="3" spans="1:15" x14ac:dyDescent="0.25">
      <c r="A3" s="1">
        <v>2</v>
      </c>
      <c r="B3" s="1" t="s">
        <v>719</v>
      </c>
      <c r="C3" s="1" t="s">
        <v>781</v>
      </c>
      <c r="D3" s="1">
        <v>2</v>
      </c>
      <c r="E3" s="1" t="s">
        <v>726</v>
      </c>
      <c r="F3" s="1" t="s">
        <v>782</v>
      </c>
      <c r="G3" s="1">
        <v>2</v>
      </c>
      <c r="H3" s="1" t="s">
        <v>729</v>
      </c>
      <c r="I3" s="1" t="s">
        <v>767</v>
      </c>
      <c r="J3" s="1" t="s">
        <v>372</v>
      </c>
      <c r="K3" s="1" t="s">
        <v>707</v>
      </c>
      <c r="L3" s="1" t="s">
        <v>770</v>
      </c>
      <c r="M3" s="1" t="s">
        <v>372</v>
      </c>
      <c r="N3" s="1" t="s">
        <v>775</v>
      </c>
      <c r="O3" s="1" t="s">
        <v>778</v>
      </c>
    </row>
    <row r="4" spans="1:15" x14ac:dyDescent="0.25">
      <c r="A4" s="1">
        <v>3</v>
      </c>
      <c r="B4" s="1" t="s">
        <v>714</v>
      </c>
      <c r="C4" s="1" t="s">
        <v>779</v>
      </c>
      <c r="D4" s="1">
        <v>3</v>
      </c>
      <c r="E4" s="1" t="s">
        <v>724</v>
      </c>
      <c r="F4" s="1" t="s">
        <v>777</v>
      </c>
      <c r="G4" s="1">
        <v>3</v>
      </c>
      <c r="H4" s="1" t="s">
        <v>769</v>
      </c>
      <c r="I4" s="1" t="s">
        <v>770</v>
      </c>
      <c r="J4" s="1" t="s">
        <v>377</v>
      </c>
      <c r="K4" s="1" t="s">
        <v>623</v>
      </c>
      <c r="L4" s="1" t="s">
        <v>778</v>
      </c>
      <c r="M4" s="1" t="s">
        <v>377</v>
      </c>
      <c r="N4" s="1" t="s">
        <v>776</v>
      </c>
      <c r="O4" s="1" t="s">
        <v>778</v>
      </c>
    </row>
    <row r="5" spans="1:15" x14ac:dyDescent="0.25">
      <c r="A5" s="1">
        <v>4</v>
      </c>
      <c r="B5" s="1" t="s">
        <v>595</v>
      </c>
      <c r="C5" s="1" t="s">
        <v>779</v>
      </c>
      <c r="D5" s="1">
        <v>4</v>
      </c>
      <c r="E5" s="1" t="s">
        <v>717</v>
      </c>
      <c r="F5" s="1" t="s">
        <v>771</v>
      </c>
      <c r="G5" s="1">
        <v>4</v>
      </c>
      <c r="H5" s="1" t="s">
        <v>605</v>
      </c>
      <c r="I5" s="1" t="s">
        <v>771</v>
      </c>
      <c r="J5" s="1" t="s">
        <v>374</v>
      </c>
      <c r="K5" s="1" t="s">
        <v>619</v>
      </c>
      <c r="L5" s="1" t="s">
        <v>768</v>
      </c>
      <c r="M5" s="1" t="s">
        <v>374</v>
      </c>
      <c r="N5" s="1" t="s">
        <v>774</v>
      </c>
      <c r="O5" s="1" t="s">
        <v>777</v>
      </c>
    </row>
    <row r="6" spans="1:15" x14ac:dyDescent="0.25">
      <c r="A6" s="1">
        <v>5</v>
      </c>
      <c r="B6" s="1" t="s">
        <v>717</v>
      </c>
      <c r="C6" s="1" t="s">
        <v>771</v>
      </c>
      <c r="D6" s="1">
        <v>5</v>
      </c>
      <c r="E6" s="1" t="s">
        <v>723</v>
      </c>
      <c r="F6" s="1" t="s">
        <v>777</v>
      </c>
      <c r="G6" s="1">
        <v>5</v>
      </c>
      <c r="H6" s="1" t="s">
        <v>730</v>
      </c>
      <c r="I6" s="1" t="s">
        <v>772</v>
      </c>
      <c r="J6" s="1" t="s">
        <v>380</v>
      </c>
      <c r="K6" s="1" t="s">
        <v>780</v>
      </c>
      <c r="L6" s="1" t="s">
        <v>786</v>
      </c>
    </row>
    <row r="7" spans="1:15" x14ac:dyDescent="0.25">
      <c r="A7" s="1">
        <v>6</v>
      </c>
      <c r="B7" s="1" t="s">
        <v>597</v>
      </c>
      <c r="C7" s="1" t="s">
        <v>772</v>
      </c>
      <c r="D7" s="1">
        <v>6</v>
      </c>
      <c r="E7" s="1" t="s">
        <v>725</v>
      </c>
      <c r="F7" s="1" t="s">
        <v>783</v>
      </c>
      <c r="G7" s="1">
        <v>6</v>
      </c>
      <c r="H7" s="1" t="s">
        <v>728</v>
      </c>
      <c r="I7" s="1" t="s">
        <v>771</v>
      </c>
      <c r="J7" s="1" t="s">
        <v>375</v>
      </c>
      <c r="K7" s="1" t="s">
        <v>705</v>
      </c>
      <c r="L7" s="1" t="s">
        <v>579</v>
      </c>
    </row>
    <row r="8" spans="1:15" x14ac:dyDescent="0.25">
      <c r="A8" s="1">
        <v>7</v>
      </c>
      <c r="B8" s="1" t="s">
        <v>592</v>
      </c>
      <c r="C8" s="1" t="s">
        <v>782</v>
      </c>
    </row>
    <row r="9" spans="1:15" x14ac:dyDescent="0.25">
      <c r="A9" s="1">
        <v>8</v>
      </c>
      <c r="B9" s="1" t="s">
        <v>596</v>
      </c>
      <c r="C9" s="1" t="s">
        <v>782</v>
      </c>
    </row>
    <row r="10" spans="1:15" x14ac:dyDescent="0.25">
      <c r="A10" s="1">
        <v>9</v>
      </c>
      <c r="B10" s="1" t="s">
        <v>715</v>
      </c>
      <c r="C10" s="1" t="s">
        <v>777</v>
      </c>
    </row>
    <row r="11" spans="1:15" x14ac:dyDescent="0.25">
      <c r="A11" s="1">
        <v>10</v>
      </c>
      <c r="B11" s="1" t="s">
        <v>716</v>
      </c>
      <c r="C11" s="1" t="s">
        <v>777</v>
      </c>
    </row>
  </sheetData>
  <mergeCells count="5">
    <mergeCell ref="D1:F1"/>
    <mergeCell ref="G1:I1"/>
    <mergeCell ref="J1:L1"/>
    <mergeCell ref="M1:O1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B1" workbookViewId="0">
      <selection activeCell="H19" sqref="H19"/>
    </sheetView>
  </sheetViews>
  <sheetFormatPr defaultRowHeight="15" x14ac:dyDescent="0.25"/>
  <cols>
    <col min="2" max="2" width="21.5703125" customWidth="1"/>
    <col min="3" max="3" width="23.42578125" customWidth="1"/>
    <col min="4" max="4" width="13.85546875" customWidth="1"/>
    <col min="5" max="5" width="9.140625" style="1"/>
    <col min="8" max="8" width="11.42578125" customWidth="1"/>
    <col min="9" max="9" width="11.5703125" customWidth="1"/>
    <col min="10" max="10" width="12" customWidth="1"/>
    <col min="11" max="11" width="11.42578125" customWidth="1"/>
  </cols>
  <sheetData>
    <row r="1" spans="1:11" ht="15.75" x14ac:dyDescent="0.25">
      <c r="A1" s="11">
        <v>1</v>
      </c>
      <c r="B1" s="12" t="s">
        <v>581</v>
      </c>
      <c r="C1" s="12" t="s">
        <v>4</v>
      </c>
      <c r="D1" s="11" t="s">
        <v>5</v>
      </c>
      <c r="H1" s="1">
        <v>1</v>
      </c>
      <c r="I1" s="1">
        <v>2</v>
      </c>
      <c r="J1" s="1">
        <v>3</v>
      </c>
      <c r="K1" s="1">
        <v>4</v>
      </c>
    </row>
    <row r="2" spans="1:11" ht="15.75" x14ac:dyDescent="0.25">
      <c r="A2" s="11">
        <v>2</v>
      </c>
      <c r="B2" s="12" t="s">
        <v>582</v>
      </c>
      <c r="C2" s="12" t="s">
        <v>4</v>
      </c>
      <c r="D2" s="11" t="s">
        <v>7</v>
      </c>
      <c r="H2" t="s">
        <v>625</v>
      </c>
      <c r="I2" t="s">
        <v>626</v>
      </c>
      <c r="J2" t="s">
        <v>627</v>
      </c>
      <c r="K2" t="s">
        <v>628</v>
      </c>
    </row>
    <row r="3" spans="1:11" ht="15.75" x14ac:dyDescent="0.25">
      <c r="A3" s="11">
        <v>3</v>
      </c>
      <c r="B3" s="12" t="s">
        <v>583</v>
      </c>
      <c r="C3" s="12" t="s">
        <v>9</v>
      </c>
      <c r="D3" s="11" t="s">
        <v>10</v>
      </c>
      <c r="H3" t="s">
        <v>632</v>
      </c>
      <c r="I3" t="s">
        <v>631</v>
      </c>
      <c r="J3" t="s">
        <v>630</v>
      </c>
      <c r="K3" t="s">
        <v>629</v>
      </c>
    </row>
    <row r="4" spans="1:11" ht="15.75" x14ac:dyDescent="0.25">
      <c r="A4" s="11">
        <v>4</v>
      </c>
      <c r="B4" s="12" t="s">
        <v>584</v>
      </c>
      <c r="C4" s="12" t="s">
        <v>9</v>
      </c>
      <c r="D4" s="11" t="s">
        <v>12</v>
      </c>
      <c r="E4" s="1" t="s">
        <v>708</v>
      </c>
      <c r="H4" t="s">
        <v>633</v>
      </c>
      <c r="I4" t="s">
        <v>634</v>
      </c>
      <c r="J4" t="s">
        <v>635</v>
      </c>
      <c r="K4" t="s">
        <v>636</v>
      </c>
    </row>
    <row r="5" spans="1:11" ht="15.75" x14ac:dyDescent="0.25">
      <c r="A5" s="11">
        <v>5</v>
      </c>
      <c r="B5" s="12" t="s">
        <v>585</v>
      </c>
      <c r="C5" s="12" t="s">
        <v>38</v>
      </c>
      <c r="D5" s="13">
        <v>488</v>
      </c>
      <c r="E5" s="1" t="s">
        <v>708</v>
      </c>
      <c r="H5" t="s">
        <v>639</v>
      </c>
      <c r="I5" t="s">
        <v>638</v>
      </c>
      <c r="J5" t="s">
        <v>654</v>
      </c>
      <c r="K5" t="s">
        <v>637</v>
      </c>
    </row>
    <row r="6" spans="1:11" ht="15.75" x14ac:dyDescent="0.25">
      <c r="A6" s="11">
        <v>6</v>
      </c>
      <c r="B6" s="12" t="s">
        <v>586</v>
      </c>
      <c r="C6" s="12" t="s">
        <v>24</v>
      </c>
      <c r="D6" s="11" t="s">
        <v>50</v>
      </c>
      <c r="E6" s="1" t="s">
        <v>708</v>
      </c>
      <c r="H6" t="s">
        <v>640</v>
      </c>
      <c r="I6" t="s">
        <v>641</v>
      </c>
      <c r="J6" t="s">
        <v>642</v>
      </c>
      <c r="K6" t="s">
        <v>643</v>
      </c>
    </row>
    <row r="7" spans="1:11" ht="15.75" x14ac:dyDescent="0.25">
      <c r="A7" s="11">
        <v>7</v>
      </c>
      <c r="B7" s="12" t="s">
        <v>587</v>
      </c>
      <c r="C7" s="12" t="s">
        <v>18</v>
      </c>
      <c r="D7" s="11" t="s">
        <v>54</v>
      </c>
      <c r="E7" s="1" t="s">
        <v>708</v>
      </c>
      <c r="H7" t="s">
        <v>646</v>
      </c>
      <c r="I7" t="s">
        <v>704</v>
      </c>
      <c r="J7" t="s">
        <v>645</v>
      </c>
      <c r="K7" t="s">
        <v>644</v>
      </c>
    </row>
    <row r="8" spans="1:11" ht="15.75" x14ac:dyDescent="0.25">
      <c r="A8" s="8">
        <v>8</v>
      </c>
      <c r="B8" s="9" t="s">
        <v>588</v>
      </c>
      <c r="C8" s="9" t="s">
        <v>18</v>
      </c>
      <c r="D8" s="8" t="s">
        <v>56</v>
      </c>
      <c r="H8" t="s">
        <v>647</v>
      </c>
      <c r="I8" t="s">
        <v>648</v>
      </c>
      <c r="J8" t="s">
        <v>649</v>
      </c>
      <c r="K8" t="s">
        <v>650</v>
      </c>
    </row>
    <row r="9" spans="1:11" ht="15.75" x14ac:dyDescent="0.25">
      <c r="A9" s="8">
        <v>9</v>
      </c>
      <c r="B9" s="9" t="s">
        <v>589</v>
      </c>
      <c r="C9" s="9" t="s">
        <v>9</v>
      </c>
      <c r="D9" s="8" t="s">
        <v>60</v>
      </c>
      <c r="H9" t="s">
        <v>655</v>
      </c>
      <c r="I9" t="s">
        <v>653</v>
      </c>
      <c r="J9" t="s">
        <v>652</v>
      </c>
      <c r="K9" t="s">
        <v>651</v>
      </c>
    </row>
    <row r="10" spans="1:11" ht="15.75" x14ac:dyDescent="0.25">
      <c r="A10" s="8">
        <v>10</v>
      </c>
      <c r="B10" s="9" t="s">
        <v>590</v>
      </c>
      <c r="C10" s="9" t="s">
        <v>75</v>
      </c>
      <c r="D10" s="8" t="s">
        <v>76</v>
      </c>
      <c r="H10" t="s">
        <v>656</v>
      </c>
      <c r="I10" t="s">
        <v>687</v>
      </c>
      <c r="J10" t="s">
        <v>657</v>
      </c>
      <c r="K10" t="s">
        <v>657</v>
      </c>
    </row>
    <row r="11" spans="1:11" ht="15.75" x14ac:dyDescent="0.25">
      <c r="A11" s="8">
        <v>11</v>
      </c>
      <c r="B11" s="9" t="s">
        <v>591</v>
      </c>
      <c r="C11" s="9" t="s">
        <v>9</v>
      </c>
      <c r="D11" s="8" t="s">
        <v>78</v>
      </c>
    </row>
    <row r="12" spans="1:11" ht="15.75" x14ac:dyDescent="0.25">
      <c r="A12" s="8">
        <v>12</v>
      </c>
      <c r="B12" s="9" t="s">
        <v>592</v>
      </c>
      <c r="C12" s="9" t="s">
        <v>75</v>
      </c>
      <c r="D12" s="8" t="s">
        <v>80</v>
      </c>
      <c r="E12" s="1" t="s">
        <v>708</v>
      </c>
    </row>
    <row r="13" spans="1:11" ht="15.75" x14ac:dyDescent="0.25">
      <c r="A13" s="8">
        <v>13</v>
      </c>
      <c r="B13" s="9" t="s">
        <v>593</v>
      </c>
      <c r="C13" s="9" t="s">
        <v>18</v>
      </c>
      <c r="D13" s="8" t="s">
        <v>82</v>
      </c>
      <c r="E13" s="1" t="s">
        <v>708</v>
      </c>
    </row>
    <row r="14" spans="1:11" ht="15.75" x14ac:dyDescent="0.25">
      <c r="A14" s="8">
        <v>14</v>
      </c>
      <c r="B14" s="9" t="s">
        <v>594</v>
      </c>
      <c r="C14" s="9" t="s">
        <v>65</v>
      </c>
      <c r="D14" s="8" t="s">
        <v>84</v>
      </c>
    </row>
    <row r="15" spans="1:11" ht="15.75" x14ac:dyDescent="0.25">
      <c r="A15" s="8">
        <v>15</v>
      </c>
      <c r="B15" s="9" t="s">
        <v>595</v>
      </c>
      <c r="C15" s="9" t="s">
        <v>4</v>
      </c>
      <c r="D15" s="8" t="s">
        <v>97</v>
      </c>
      <c r="E15" s="1" t="s">
        <v>708</v>
      </c>
    </row>
    <row r="16" spans="1:11" ht="15.75" x14ac:dyDescent="0.25">
      <c r="A16" s="8">
        <v>16</v>
      </c>
      <c r="B16" s="9" t="s">
        <v>596</v>
      </c>
      <c r="C16" s="9" t="s">
        <v>75</v>
      </c>
      <c r="D16" s="10" t="s">
        <v>103</v>
      </c>
      <c r="E16" s="1" t="s">
        <v>708</v>
      </c>
    </row>
    <row r="17" spans="1:5" ht="15.75" x14ac:dyDescent="0.25">
      <c r="A17" s="8">
        <v>17</v>
      </c>
      <c r="B17" s="9" t="s">
        <v>597</v>
      </c>
      <c r="C17" s="9" t="s">
        <v>24</v>
      </c>
      <c r="D17" s="10" t="s">
        <v>118</v>
      </c>
      <c r="E17" s="1" t="s">
        <v>708</v>
      </c>
    </row>
    <row r="18" spans="1:5" ht="15.75" x14ac:dyDescent="0.25">
      <c r="A18" s="8">
        <v>18</v>
      </c>
      <c r="B18" s="9" t="s">
        <v>598</v>
      </c>
      <c r="C18" s="9" t="s">
        <v>18</v>
      </c>
      <c r="D18" s="8" t="s">
        <v>124</v>
      </c>
    </row>
    <row r="19" spans="1:5" ht="15.75" x14ac:dyDescent="0.25">
      <c r="A19" s="8">
        <v>19</v>
      </c>
      <c r="B19" s="9" t="s">
        <v>599</v>
      </c>
      <c r="C19" s="9" t="s">
        <v>38</v>
      </c>
      <c r="D19" s="8" t="s">
        <v>128</v>
      </c>
      <c r="E19" s="1" t="s">
        <v>708</v>
      </c>
    </row>
    <row r="20" spans="1:5" ht="15.75" x14ac:dyDescent="0.25">
      <c r="A20" s="8">
        <v>20</v>
      </c>
      <c r="B20" s="9" t="s">
        <v>600</v>
      </c>
      <c r="C20" s="9" t="s">
        <v>24</v>
      </c>
      <c r="D20" s="10" t="s">
        <v>130</v>
      </c>
    </row>
    <row r="21" spans="1:5" ht="15.75" x14ac:dyDescent="0.25">
      <c r="A21" s="8">
        <v>21</v>
      </c>
      <c r="B21" s="9" t="s">
        <v>601</v>
      </c>
      <c r="C21" s="9" t="s">
        <v>18</v>
      </c>
      <c r="D21" s="8" t="s">
        <v>136</v>
      </c>
      <c r="E21" s="1" t="s">
        <v>708</v>
      </c>
    </row>
    <row r="22" spans="1:5" ht="15.75" x14ac:dyDescent="0.25">
      <c r="A22" s="8">
        <v>22</v>
      </c>
      <c r="B22" s="9" t="s">
        <v>602</v>
      </c>
      <c r="C22" s="9" t="s">
        <v>24</v>
      </c>
      <c r="D22" s="10" t="s">
        <v>152</v>
      </c>
      <c r="E22" s="1" t="s">
        <v>708</v>
      </c>
    </row>
    <row r="23" spans="1:5" ht="15.75" x14ac:dyDescent="0.25">
      <c r="A23" s="8">
        <v>23</v>
      </c>
      <c r="B23" s="9" t="s">
        <v>603</v>
      </c>
      <c r="C23" s="9" t="s">
        <v>65</v>
      </c>
      <c r="D23" s="8" t="s">
        <v>171</v>
      </c>
    </row>
    <row r="24" spans="1:5" ht="15.75" x14ac:dyDescent="0.25">
      <c r="A24" s="8">
        <v>24</v>
      </c>
      <c r="B24" s="9" t="s">
        <v>604</v>
      </c>
      <c r="C24" s="9" t="s">
        <v>65</v>
      </c>
      <c r="D24" s="8">
        <v>307</v>
      </c>
    </row>
    <row r="25" spans="1:5" ht="15.75" x14ac:dyDescent="0.25">
      <c r="A25" s="14">
        <v>25</v>
      </c>
      <c r="B25" s="15" t="s">
        <v>605</v>
      </c>
      <c r="C25" s="15" t="s">
        <v>38</v>
      </c>
      <c r="D25" s="16" t="s">
        <v>183</v>
      </c>
    </row>
    <row r="26" spans="1:5" ht="15.75" x14ac:dyDescent="0.25">
      <c r="A26" s="14">
        <v>26</v>
      </c>
      <c r="B26" s="15" t="s">
        <v>606</v>
      </c>
      <c r="C26" s="15" t="s">
        <v>38</v>
      </c>
      <c r="D26" s="14" t="s">
        <v>216</v>
      </c>
    </row>
    <row r="27" spans="1:5" ht="15.75" x14ac:dyDescent="0.25">
      <c r="A27" s="14">
        <v>27</v>
      </c>
      <c r="B27" s="15" t="s">
        <v>607</v>
      </c>
      <c r="C27" s="15" t="s">
        <v>72</v>
      </c>
      <c r="D27" s="14" t="s">
        <v>220</v>
      </c>
    </row>
    <row r="28" spans="1:5" ht="15.75" x14ac:dyDescent="0.25">
      <c r="A28" s="14">
        <v>28</v>
      </c>
      <c r="B28" s="15" t="s">
        <v>608</v>
      </c>
      <c r="C28" s="15" t="s">
        <v>24</v>
      </c>
      <c r="D28" s="16">
        <v>199</v>
      </c>
    </row>
    <row r="29" spans="1:5" ht="15.75" x14ac:dyDescent="0.25">
      <c r="A29" s="14">
        <v>29</v>
      </c>
      <c r="B29" s="15" t="s">
        <v>609</v>
      </c>
      <c r="C29" s="15" t="s">
        <v>72</v>
      </c>
      <c r="D29" s="16" t="s">
        <v>261</v>
      </c>
    </row>
    <row r="30" spans="1:5" ht="15.75" x14ac:dyDescent="0.25">
      <c r="A30" s="14">
        <v>30</v>
      </c>
      <c r="B30" s="15" t="s">
        <v>610</v>
      </c>
      <c r="C30" s="15" t="s">
        <v>266</v>
      </c>
      <c r="D30" s="16" t="s">
        <v>269</v>
      </c>
      <c r="E30" s="1" t="s">
        <v>708</v>
      </c>
    </row>
    <row r="31" spans="1:5" ht="15.75" x14ac:dyDescent="0.25">
      <c r="A31" s="14">
        <v>31</v>
      </c>
      <c r="B31" s="15" t="s">
        <v>611</v>
      </c>
      <c r="C31" s="15" t="s">
        <v>227</v>
      </c>
      <c r="D31" s="16" t="s">
        <v>284</v>
      </c>
    </row>
    <row r="32" spans="1:5" ht="15.75" x14ac:dyDescent="0.25">
      <c r="A32" s="5">
        <v>32</v>
      </c>
      <c r="B32" s="6" t="s">
        <v>612</v>
      </c>
      <c r="C32" s="6" t="s">
        <v>138</v>
      </c>
      <c r="D32" s="7" t="s">
        <v>288</v>
      </c>
    </row>
    <row r="33" spans="1:4" ht="15.75" x14ac:dyDescent="0.25">
      <c r="A33" s="5">
        <v>1</v>
      </c>
      <c r="B33" s="6" t="s">
        <v>619</v>
      </c>
      <c r="C33" s="6" t="s">
        <v>72</v>
      </c>
      <c r="D33" s="7">
        <v>125</v>
      </c>
    </row>
    <row r="34" spans="1:4" ht="15.75" x14ac:dyDescent="0.25">
      <c r="A34" s="5">
        <v>2</v>
      </c>
      <c r="B34" s="6" t="s">
        <v>620</v>
      </c>
      <c r="C34" s="6" t="s">
        <v>24</v>
      </c>
      <c r="D34" s="7" t="s">
        <v>616</v>
      </c>
    </row>
    <row r="35" spans="1:4" ht="15.75" x14ac:dyDescent="0.25">
      <c r="A35" s="5">
        <v>3</v>
      </c>
      <c r="B35" s="6" t="s">
        <v>621</v>
      </c>
      <c r="C35" s="6" t="s">
        <v>302</v>
      </c>
      <c r="D35" s="7" t="s">
        <v>614</v>
      </c>
    </row>
    <row r="36" spans="1:4" ht="15.75" x14ac:dyDescent="0.25">
      <c r="A36" s="5">
        <v>4</v>
      </c>
      <c r="B36" s="6" t="s">
        <v>622</v>
      </c>
      <c r="C36" s="6" t="s">
        <v>18</v>
      </c>
      <c r="D36" s="7" t="s">
        <v>617</v>
      </c>
    </row>
    <row r="37" spans="1:4" ht="15.75" x14ac:dyDescent="0.25">
      <c r="A37" s="5">
        <v>33</v>
      </c>
      <c r="B37" s="6" t="s">
        <v>707</v>
      </c>
      <c r="C37" s="6" t="s">
        <v>266</v>
      </c>
      <c r="D37" s="7" t="s">
        <v>613</v>
      </c>
    </row>
    <row r="38" spans="1:4" ht="15.75" x14ac:dyDescent="0.25">
      <c r="A38" s="5">
        <v>5</v>
      </c>
      <c r="B38" s="6" t="s">
        <v>623</v>
      </c>
      <c r="C38" s="6" t="s">
        <v>302</v>
      </c>
      <c r="D38" s="7" t="s">
        <v>615</v>
      </c>
    </row>
    <row r="39" spans="1:4" ht="15.75" x14ac:dyDescent="0.25">
      <c r="A39" s="5">
        <v>6</v>
      </c>
      <c r="B39" s="6" t="s">
        <v>624</v>
      </c>
      <c r="C39" s="6" t="s">
        <v>302</v>
      </c>
      <c r="D39" s="7" t="s">
        <v>618</v>
      </c>
    </row>
    <row r="40" spans="1:4" ht="15.75" x14ac:dyDescent="0.25">
      <c r="A40" s="5">
        <v>34</v>
      </c>
      <c r="B40" s="6" t="s">
        <v>705</v>
      </c>
      <c r="C40" s="6" t="s">
        <v>579</v>
      </c>
      <c r="D40" s="5">
        <v>0</v>
      </c>
    </row>
    <row r="41" spans="1:4" ht="15.75" x14ac:dyDescent="0.25">
      <c r="A41" s="5">
        <v>7</v>
      </c>
      <c r="B41" s="6" t="s">
        <v>580</v>
      </c>
      <c r="C41" s="6" t="s">
        <v>302</v>
      </c>
      <c r="D41" s="5">
        <v>0</v>
      </c>
    </row>
  </sheetData>
  <sortState ref="A32:D41">
    <sortCondition descending="1" ref="D32:D4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W35"/>
  <sheetViews>
    <sheetView workbookViewId="0">
      <selection activeCell="M36" sqref="M36"/>
    </sheetView>
  </sheetViews>
  <sheetFormatPr defaultRowHeight="15" x14ac:dyDescent="0.25"/>
  <cols>
    <col min="1" max="1" width="6" style="126" customWidth="1"/>
    <col min="2" max="2" width="12.140625" style="126" customWidth="1"/>
    <col min="3" max="3" width="2.28515625" style="126" customWidth="1"/>
    <col min="4" max="4" width="11.28515625" style="126" customWidth="1"/>
    <col min="5" max="5" width="10" style="126" customWidth="1"/>
    <col min="6" max="6" width="2.140625" style="126" customWidth="1"/>
    <col min="7" max="7" width="13" style="126" customWidth="1"/>
    <col min="8" max="8" width="10.42578125" style="126" customWidth="1"/>
    <col min="9" max="9" width="2.42578125" style="126" customWidth="1"/>
    <col min="10" max="10" width="11.140625" style="126" customWidth="1"/>
    <col min="11" max="11" width="9.85546875" style="126" customWidth="1"/>
    <col min="12" max="12" width="2.5703125" style="126" customWidth="1"/>
    <col min="13" max="13" width="9.7109375" style="126" customWidth="1"/>
    <col min="14" max="14" width="11.42578125" style="126" customWidth="1"/>
    <col min="15" max="15" width="2.5703125" style="126" customWidth="1"/>
    <col min="16" max="16" width="11.140625" style="126" customWidth="1"/>
    <col min="17" max="17" width="12" style="126" customWidth="1"/>
    <col min="18" max="18" width="4.85546875" style="126" customWidth="1"/>
    <col min="19" max="19" width="11.5703125" style="126" customWidth="1"/>
    <col min="20" max="20" width="11.7109375" style="126" customWidth="1"/>
    <col min="21" max="21" width="7.42578125" style="126" customWidth="1"/>
    <col min="22" max="22" width="12.140625" style="126" customWidth="1"/>
    <col min="23" max="23" width="10.42578125" style="1" customWidth="1"/>
    <col min="24" max="24" width="9.140625" style="126"/>
    <col min="25" max="25" width="10.42578125" style="126" customWidth="1"/>
    <col min="26" max="26" width="11.85546875" style="126" customWidth="1"/>
    <col min="27" max="16384" width="9.140625" style="126"/>
  </cols>
  <sheetData>
    <row r="1" spans="1:23" x14ac:dyDescent="0.25">
      <c r="A1" s="128" t="s">
        <v>677</v>
      </c>
      <c r="B1" s="162" t="s">
        <v>678</v>
      </c>
      <c r="C1" s="162"/>
      <c r="D1" s="162"/>
      <c r="E1" s="162" t="s">
        <v>679</v>
      </c>
      <c r="F1" s="162"/>
      <c r="G1" s="162"/>
      <c r="H1" s="162" t="s">
        <v>680</v>
      </c>
      <c r="I1" s="162"/>
      <c r="J1" s="162"/>
      <c r="K1" s="162" t="s">
        <v>681</v>
      </c>
      <c r="L1" s="162"/>
      <c r="M1" s="162"/>
      <c r="N1" s="162" t="s">
        <v>682</v>
      </c>
      <c r="O1" s="162"/>
      <c r="P1" s="162"/>
      <c r="W1" s="126"/>
    </row>
    <row r="2" spans="1:23" x14ac:dyDescent="0.25">
      <c r="A2" s="128" t="s">
        <v>368</v>
      </c>
      <c r="B2" s="129" t="s">
        <v>632</v>
      </c>
      <c r="C2" s="129" t="s">
        <v>668</v>
      </c>
      <c r="D2" s="129" t="s">
        <v>706</v>
      </c>
      <c r="E2" s="129" t="s">
        <v>626</v>
      </c>
      <c r="F2" s="129" t="s">
        <v>668</v>
      </c>
      <c r="G2" s="129" t="s">
        <v>687</v>
      </c>
      <c r="H2" s="129" t="s">
        <v>627</v>
      </c>
      <c r="I2" s="130" t="s">
        <v>668</v>
      </c>
      <c r="J2" s="129" t="s">
        <v>676</v>
      </c>
      <c r="K2" s="129" t="s">
        <v>628</v>
      </c>
      <c r="L2" s="129" t="s">
        <v>668</v>
      </c>
      <c r="M2" s="129" t="s">
        <v>644</v>
      </c>
      <c r="N2" s="129" t="s">
        <v>625</v>
      </c>
      <c r="O2" s="129" t="s">
        <v>668</v>
      </c>
      <c r="P2" s="129" t="s">
        <v>646</v>
      </c>
      <c r="W2" s="126"/>
    </row>
    <row r="3" spans="1:23" x14ac:dyDescent="0.25">
      <c r="A3" s="128" t="s">
        <v>372</v>
      </c>
      <c r="B3" s="129" t="s">
        <v>633</v>
      </c>
      <c r="C3" s="129" t="s">
        <v>668</v>
      </c>
      <c r="D3" s="129" t="s">
        <v>655</v>
      </c>
      <c r="E3" s="129" t="s">
        <v>631</v>
      </c>
      <c r="F3" s="129" t="s">
        <v>668</v>
      </c>
      <c r="G3" s="129" t="s">
        <v>653</v>
      </c>
      <c r="H3" s="129" t="s">
        <v>630</v>
      </c>
      <c r="I3" s="130" t="s">
        <v>668</v>
      </c>
      <c r="J3" s="129" t="s">
        <v>649</v>
      </c>
      <c r="K3" s="129" t="s">
        <v>629</v>
      </c>
      <c r="L3" s="129" t="s">
        <v>668</v>
      </c>
      <c r="M3" s="129" t="s">
        <v>637</v>
      </c>
      <c r="N3" s="129" t="s">
        <v>632</v>
      </c>
      <c r="O3" s="129" t="s">
        <v>668</v>
      </c>
      <c r="P3" s="129" t="s">
        <v>640</v>
      </c>
      <c r="W3" s="126"/>
    </row>
    <row r="4" spans="1:23" x14ac:dyDescent="0.25">
      <c r="A4" s="128" t="s">
        <v>377</v>
      </c>
      <c r="B4" s="129" t="s">
        <v>674</v>
      </c>
      <c r="C4" s="129" t="s">
        <v>668</v>
      </c>
      <c r="D4" s="129" t="s">
        <v>647</v>
      </c>
      <c r="E4" s="129" t="s">
        <v>634</v>
      </c>
      <c r="F4" s="129" t="s">
        <v>668</v>
      </c>
      <c r="G4" s="129" t="s">
        <v>648</v>
      </c>
      <c r="H4" s="129" t="s">
        <v>635</v>
      </c>
      <c r="I4" s="130" t="s">
        <v>668</v>
      </c>
      <c r="J4" s="129" t="s">
        <v>642</v>
      </c>
      <c r="K4" s="129" t="s">
        <v>636</v>
      </c>
      <c r="L4" s="129" t="s">
        <v>668</v>
      </c>
      <c r="M4" s="129" t="s">
        <v>643</v>
      </c>
      <c r="N4" s="129" t="s">
        <v>633</v>
      </c>
      <c r="O4" s="129" t="s">
        <v>668</v>
      </c>
      <c r="P4" s="129" t="s">
        <v>674</v>
      </c>
      <c r="W4" s="126"/>
    </row>
    <row r="5" spans="1:23" x14ac:dyDescent="0.25">
      <c r="A5" s="128" t="s">
        <v>374</v>
      </c>
      <c r="B5" s="129" t="s">
        <v>640</v>
      </c>
      <c r="C5" s="129" t="s">
        <v>668</v>
      </c>
      <c r="D5" s="129" t="s">
        <v>646</v>
      </c>
      <c r="E5" s="129" t="s">
        <v>641</v>
      </c>
      <c r="F5" s="129" t="s">
        <v>668</v>
      </c>
      <c r="G5" s="129" t="s">
        <v>675</v>
      </c>
      <c r="H5" s="129" t="s">
        <v>654</v>
      </c>
      <c r="I5" s="130" t="s">
        <v>668</v>
      </c>
      <c r="J5" s="129" t="s">
        <v>652</v>
      </c>
      <c r="K5" s="129" t="s">
        <v>650</v>
      </c>
      <c r="L5" s="129" t="s">
        <v>668</v>
      </c>
      <c r="M5" s="129" t="s">
        <v>651</v>
      </c>
      <c r="N5" s="129" t="s">
        <v>647</v>
      </c>
      <c r="O5" s="129" t="s">
        <v>668</v>
      </c>
      <c r="P5" s="129" t="s">
        <v>706</v>
      </c>
      <c r="W5" s="126"/>
    </row>
    <row r="6" spans="1:23" x14ac:dyDescent="0.25">
      <c r="A6" s="128" t="s">
        <v>380</v>
      </c>
      <c r="B6" s="129" t="s">
        <v>626</v>
      </c>
      <c r="C6" s="129" t="s">
        <v>668</v>
      </c>
      <c r="D6" s="129" t="s">
        <v>675</v>
      </c>
      <c r="E6" s="129" t="s">
        <v>627</v>
      </c>
      <c r="F6" s="130" t="s">
        <v>668</v>
      </c>
      <c r="G6" s="129" t="s">
        <v>652</v>
      </c>
      <c r="H6" s="129" t="s">
        <v>628</v>
      </c>
      <c r="I6" s="129" t="s">
        <v>668</v>
      </c>
      <c r="J6" s="129" t="s">
        <v>650</v>
      </c>
      <c r="K6" s="129" t="s">
        <v>625</v>
      </c>
      <c r="L6" s="129" t="s">
        <v>668</v>
      </c>
      <c r="M6" s="129" t="s">
        <v>647</v>
      </c>
      <c r="N6" s="129" t="s">
        <v>626</v>
      </c>
      <c r="O6" s="129" t="s">
        <v>668</v>
      </c>
      <c r="P6" s="129" t="s">
        <v>704</v>
      </c>
      <c r="W6" s="126"/>
    </row>
    <row r="7" spans="1:23" x14ac:dyDescent="0.25">
      <c r="A7" s="128" t="s">
        <v>375</v>
      </c>
      <c r="B7" s="129" t="s">
        <v>631</v>
      </c>
      <c r="C7" s="129" t="s">
        <v>668</v>
      </c>
      <c r="D7" s="129" t="s">
        <v>687</v>
      </c>
      <c r="E7" s="129" t="s">
        <v>630</v>
      </c>
      <c r="F7" s="130" t="s">
        <v>668</v>
      </c>
      <c r="G7" s="129" t="s">
        <v>676</v>
      </c>
      <c r="H7" s="129" t="s">
        <v>629</v>
      </c>
      <c r="I7" s="129" t="s">
        <v>668</v>
      </c>
      <c r="J7" s="129" t="s">
        <v>644</v>
      </c>
      <c r="K7" s="129" t="s">
        <v>646</v>
      </c>
      <c r="L7" s="129" t="s">
        <v>668</v>
      </c>
      <c r="M7" s="129" t="s">
        <v>632</v>
      </c>
      <c r="N7" s="129" t="s">
        <v>631</v>
      </c>
      <c r="O7" s="129" t="s">
        <v>668</v>
      </c>
      <c r="P7" s="129" t="s">
        <v>641</v>
      </c>
      <c r="W7" s="126"/>
    </row>
    <row r="8" spans="1:23" x14ac:dyDescent="0.25">
      <c r="A8" s="128" t="s">
        <v>379</v>
      </c>
      <c r="B8" s="129" t="s">
        <v>634</v>
      </c>
      <c r="C8" s="129" t="s">
        <v>668</v>
      </c>
      <c r="D8" s="129" t="s">
        <v>653</v>
      </c>
      <c r="E8" s="129" t="s">
        <v>635</v>
      </c>
      <c r="F8" s="130" t="s">
        <v>668</v>
      </c>
      <c r="G8" s="129" t="s">
        <v>649</v>
      </c>
      <c r="H8" s="129" t="s">
        <v>636</v>
      </c>
      <c r="I8" s="129" t="s">
        <v>668</v>
      </c>
      <c r="J8" s="129" t="s">
        <v>637</v>
      </c>
      <c r="K8" s="129" t="s">
        <v>633</v>
      </c>
      <c r="L8" s="129" t="s">
        <v>668</v>
      </c>
      <c r="M8" s="129" t="s">
        <v>640</v>
      </c>
      <c r="N8" s="129" t="s">
        <v>648</v>
      </c>
      <c r="O8" s="129" t="s">
        <v>668</v>
      </c>
      <c r="P8" s="129" t="s">
        <v>687</v>
      </c>
      <c r="W8" s="126"/>
    </row>
    <row r="9" spans="1:23" x14ac:dyDescent="0.25">
      <c r="A9" s="128" t="s">
        <v>378</v>
      </c>
      <c r="B9" s="129" t="s">
        <v>641</v>
      </c>
      <c r="C9" s="129" t="s">
        <v>668</v>
      </c>
      <c r="D9" s="129" t="s">
        <v>704</v>
      </c>
      <c r="E9" s="129" t="s">
        <v>654</v>
      </c>
      <c r="F9" s="130" t="s">
        <v>668</v>
      </c>
      <c r="G9" s="129" t="s">
        <v>642</v>
      </c>
      <c r="H9" s="129" t="s">
        <v>643</v>
      </c>
      <c r="I9" s="129" t="s">
        <v>668</v>
      </c>
      <c r="J9" s="129" t="s">
        <v>651</v>
      </c>
      <c r="K9" s="129" t="s">
        <v>655</v>
      </c>
      <c r="L9" s="129" t="s">
        <v>668</v>
      </c>
      <c r="M9" s="129" t="s">
        <v>706</v>
      </c>
      <c r="N9" s="129" t="s">
        <v>653</v>
      </c>
      <c r="O9" s="129" t="s">
        <v>668</v>
      </c>
      <c r="P9" s="129" t="s">
        <v>675</v>
      </c>
      <c r="W9" s="126"/>
    </row>
    <row r="10" spans="1:23" x14ac:dyDescent="0.25">
      <c r="A10" s="128" t="s">
        <v>369</v>
      </c>
      <c r="B10" s="129"/>
      <c r="C10" s="129"/>
      <c r="D10" s="129"/>
      <c r="E10" s="129" t="s">
        <v>628</v>
      </c>
      <c r="F10" s="129" t="s">
        <v>668</v>
      </c>
      <c r="G10" s="129" t="s">
        <v>651</v>
      </c>
      <c r="H10" s="129" t="s">
        <v>625</v>
      </c>
      <c r="I10" s="129" t="s">
        <v>668</v>
      </c>
      <c r="J10" s="129" t="s">
        <v>655</v>
      </c>
      <c r="K10" s="129" t="s">
        <v>626</v>
      </c>
      <c r="L10" s="129" t="s">
        <v>668</v>
      </c>
      <c r="M10" s="129" t="s">
        <v>648</v>
      </c>
      <c r="N10" s="129" t="s">
        <v>627</v>
      </c>
      <c r="O10" s="130" t="s">
        <v>668</v>
      </c>
      <c r="P10" s="129" t="s">
        <v>642</v>
      </c>
      <c r="W10" s="126"/>
    </row>
    <row r="11" spans="1:23" x14ac:dyDescent="0.25">
      <c r="A11" s="128" t="s">
        <v>381</v>
      </c>
      <c r="B11" s="129"/>
      <c r="C11" s="129"/>
      <c r="D11" s="129"/>
      <c r="E11" s="129" t="s">
        <v>629</v>
      </c>
      <c r="F11" s="129" t="s">
        <v>668</v>
      </c>
      <c r="G11" s="129" t="s">
        <v>650</v>
      </c>
      <c r="H11" s="129" t="s">
        <v>632</v>
      </c>
      <c r="I11" s="129" t="s">
        <v>668</v>
      </c>
      <c r="J11" s="129" t="s">
        <v>647</v>
      </c>
      <c r="K11" s="129" t="s">
        <v>704</v>
      </c>
      <c r="L11" s="129" t="s">
        <v>668</v>
      </c>
      <c r="M11" s="129" t="s">
        <v>631</v>
      </c>
      <c r="N11" s="129" t="s">
        <v>630</v>
      </c>
      <c r="O11" s="130" t="s">
        <v>668</v>
      </c>
      <c r="P11" s="129" t="s">
        <v>654</v>
      </c>
      <c r="W11" s="126"/>
    </row>
    <row r="12" spans="1:23" x14ac:dyDescent="0.25">
      <c r="A12" s="128" t="s">
        <v>382</v>
      </c>
      <c r="B12" s="129"/>
      <c r="C12" s="129"/>
      <c r="D12" s="129"/>
      <c r="E12" s="129" t="s">
        <v>636</v>
      </c>
      <c r="F12" s="129" t="s">
        <v>668</v>
      </c>
      <c r="G12" s="129" t="s">
        <v>644</v>
      </c>
      <c r="H12" s="129" t="s">
        <v>633</v>
      </c>
      <c r="I12" s="129" t="s">
        <v>668</v>
      </c>
      <c r="J12" s="129" t="s">
        <v>646</v>
      </c>
      <c r="K12" s="129" t="s">
        <v>634</v>
      </c>
      <c r="L12" s="129" t="s">
        <v>668</v>
      </c>
      <c r="M12" s="129" t="s">
        <v>641</v>
      </c>
      <c r="N12" s="129" t="s">
        <v>635</v>
      </c>
      <c r="O12" s="130" t="s">
        <v>668</v>
      </c>
      <c r="P12" s="129" t="s">
        <v>652</v>
      </c>
      <c r="W12" s="126"/>
    </row>
    <row r="13" spans="1:23" x14ac:dyDescent="0.25">
      <c r="A13" s="128" t="s">
        <v>383</v>
      </c>
      <c r="B13" s="129"/>
      <c r="C13" s="129"/>
      <c r="D13" s="129"/>
      <c r="E13" s="129" t="s">
        <v>643</v>
      </c>
      <c r="F13" s="129" t="s">
        <v>668</v>
      </c>
      <c r="G13" s="129" t="s">
        <v>637</v>
      </c>
      <c r="H13" s="129" t="s">
        <v>674</v>
      </c>
      <c r="I13" s="129" t="s">
        <v>668</v>
      </c>
      <c r="J13" s="129" t="s">
        <v>640</v>
      </c>
      <c r="K13" s="129" t="s">
        <v>653</v>
      </c>
      <c r="L13" s="129" t="s">
        <v>668</v>
      </c>
      <c r="M13" s="129" t="s">
        <v>687</v>
      </c>
      <c r="N13" s="129" t="s">
        <v>649</v>
      </c>
      <c r="O13" s="130" t="s">
        <v>668</v>
      </c>
      <c r="P13" s="129" t="s">
        <v>676</v>
      </c>
      <c r="W13" s="126"/>
    </row>
    <row r="14" spans="1:23" x14ac:dyDescent="0.25">
      <c r="A14" s="128" t="s">
        <v>371</v>
      </c>
      <c r="B14" s="129"/>
      <c r="C14" s="129"/>
      <c r="D14" s="129"/>
      <c r="E14" s="129" t="s">
        <v>625</v>
      </c>
      <c r="F14" s="129" t="s">
        <v>668</v>
      </c>
      <c r="G14" s="129" t="s">
        <v>706</v>
      </c>
      <c r="H14" s="129" t="s">
        <v>626</v>
      </c>
      <c r="I14" s="129" t="s">
        <v>668</v>
      </c>
      <c r="J14" s="129" t="s">
        <v>653</v>
      </c>
      <c r="K14" s="129" t="s">
        <v>627</v>
      </c>
      <c r="L14" s="130" t="s">
        <v>668</v>
      </c>
      <c r="M14" s="129" t="s">
        <v>649</v>
      </c>
      <c r="N14" s="129" t="s">
        <v>628</v>
      </c>
      <c r="O14" s="129" t="s">
        <v>668</v>
      </c>
      <c r="P14" s="129" t="s">
        <v>637</v>
      </c>
      <c r="W14" s="126"/>
    </row>
    <row r="15" spans="1:23" x14ac:dyDescent="0.25">
      <c r="A15" s="128" t="s">
        <v>376</v>
      </c>
      <c r="B15" s="129"/>
      <c r="C15" s="129"/>
      <c r="D15" s="129"/>
      <c r="E15" s="129" t="s">
        <v>632</v>
      </c>
      <c r="F15" s="129" t="s">
        <v>668</v>
      </c>
      <c r="G15" s="129" t="s">
        <v>655</v>
      </c>
      <c r="H15" s="129" t="s">
        <v>631</v>
      </c>
      <c r="I15" s="129" t="s">
        <v>668</v>
      </c>
      <c r="J15" s="129" t="s">
        <v>648</v>
      </c>
      <c r="K15" s="129" t="s">
        <v>630</v>
      </c>
      <c r="L15" s="130" t="s">
        <v>668</v>
      </c>
      <c r="M15" s="129" t="s">
        <v>642</v>
      </c>
      <c r="N15" s="129" t="s">
        <v>629</v>
      </c>
      <c r="O15" s="129" t="s">
        <v>668</v>
      </c>
      <c r="P15" s="129" t="s">
        <v>643</v>
      </c>
      <c r="W15" s="126"/>
    </row>
    <row r="16" spans="1:23" x14ac:dyDescent="0.25">
      <c r="A16" s="128" t="s">
        <v>384</v>
      </c>
      <c r="B16" s="129"/>
      <c r="C16" s="129"/>
      <c r="D16" s="129"/>
      <c r="E16" s="129" t="s">
        <v>633</v>
      </c>
      <c r="F16" s="129" t="s">
        <v>668</v>
      </c>
      <c r="G16" s="129" t="s">
        <v>647</v>
      </c>
      <c r="H16" s="129" t="s">
        <v>634</v>
      </c>
      <c r="I16" s="129" t="s">
        <v>668</v>
      </c>
      <c r="J16" s="129" t="s">
        <v>704</v>
      </c>
      <c r="K16" s="129" t="s">
        <v>635</v>
      </c>
      <c r="L16" s="130" t="s">
        <v>668</v>
      </c>
      <c r="M16" s="129" t="s">
        <v>654</v>
      </c>
      <c r="N16" s="129" t="s">
        <v>636</v>
      </c>
      <c r="O16" s="129" t="s">
        <v>668</v>
      </c>
      <c r="P16" s="129" t="s">
        <v>651</v>
      </c>
      <c r="W16" s="126"/>
    </row>
    <row r="17" spans="1:23" x14ac:dyDescent="0.25">
      <c r="A17" s="128" t="s">
        <v>385</v>
      </c>
      <c r="B17" s="129"/>
      <c r="C17" s="129"/>
      <c r="D17" s="129"/>
      <c r="E17" s="129" t="s">
        <v>674</v>
      </c>
      <c r="F17" s="129" t="s">
        <v>668</v>
      </c>
      <c r="G17" s="129" t="s">
        <v>646</v>
      </c>
      <c r="H17" s="129" t="s">
        <v>687</v>
      </c>
      <c r="I17" s="129" t="s">
        <v>668</v>
      </c>
      <c r="J17" s="129" t="s">
        <v>675</v>
      </c>
      <c r="K17" s="129" t="s">
        <v>676</v>
      </c>
      <c r="L17" s="130" t="s">
        <v>668</v>
      </c>
      <c r="M17" s="129" t="s">
        <v>652</v>
      </c>
      <c r="N17" s="129" t="s">
        <v>644</v>
      </c>
      <c r="O17" s="129" t="s">
        <v>668</v>
      </c>
      <c r="P17" s="129" t="s">
        <v>650</v>
      </c>
      <c r="W17" s="126"/>
    </row>
    <row r="18" spans="1:23" ht="7.5" customHeight="1" x14ac:dyDescent="0.25">
      <c r="W18" s="126"/>
    </row>
    <row r="19" spans="1:23" x14ac:dyDescent="0.25">
      <c r="A19" s="128"/>
      <c r="B19" s="162" t="s">
        <v>683</v>
      </c>
      <c r="C19" s="162"/>
      <c r="D19" s="162"/>
      <c r="E19" s="162" t="s">
        <v>684</v>
      </c>
      <c r="F19" s="162"/>
      <c r="G19" s="162"/>
      <c r="H19" s="162" t="s">
        <v>685</v>
      </c>
      <c r="I19" s="162"/>
      <c r="J19" s="162"/>
      <c r="K19" s="161" t="s">
        <v>686</v>
      </c>
      <c r="L19" s="161"/>
      <c r="M19" s="161"/>
      <c r="N19" s="161" t="s">
        <v>688</v>
      </c>
      <c r="O19" s="161"/>
      <c r="P19" s="161"/>
      <c r="Q19" s="163"/>
      <c r="R19" s="163"/>
      <c r="S19" s="163"/>
      <c r="W19" s="126"/>
    </row>
    <row r="20" spans="1:23" x14ac:dyDescent="0.25">
      <c r="A20" s="128" t="s">
        <v>368</v>
      </c>
      <c r="B20" s="129" t="s">
        <v>626</v>
      </c>
      <c r="C20" s="129" t="s">
        <v>668</v>
      </c>
      <c r="D20" s="129" t="s">
        <v>641</v>
      </c>
      <c r="E20" s="129" t="s">
        <v>627</v>
      </c>
      <c r="F20" s="130" t="s">
        <v>668</v>
      </c>
      <c r="G20" s="129" t="s">
        <v>635</v>
      </c>
      <c r="H20" s="129" t="s">
        <v>628</v>
      </c>
      <c r="I20" s="129" t="s">
        <v>668</v>
      </c>
      <c r="J20" s="129" t="s">
        <v>629</v>
      </c>
      <c r="K20" s="127" t="s">
        <v>625</v>
      </c>
      <c r="L20" s="127" t="s">
        <v>668</v>
      </c>
      <c r="M20" s="127" t="s">
        <v>632</v>
      </c>
      <c r="N20" s="126" t="s">
        <v>690</v>
      </c>
      <c r="O20" s="126" t="s">
        <v>668</v>
      </c>
      <c r="P20" s="126" t="s">
        <v>695</v>
      </c>
      <c r="W20" s="126"/>
    </row>
    <row r="21" spans="1:23" x14ac:dyDescent="0.25">
      <c r="A21" s="128" t="s">
        <v>372</v>
      </c>
      <c r="B21" s="129" t="s">
        <v>634</v>
      </c>
      <c r="C21" s="129" t="s">
        <v>668</v>
      </c>
      <c r="D21" s="129" t="s">
        <v>675</v>
      </c>
      <c r="E21" s="129" t="s">
        <v>630</v>
      </c>
      <c r="F21" s="130" t="s">
        <v>668</v>
      </c>
      <c r="G21" s="129" t="s">
        <v>652</v>
      </c>
      <c r="H21" s="129" t="s">
        <v>636</v>
      </c>
      <c r="I21" s="129" t="s">
        <v>668</v>
      </c>
      <c r="J21" s="129" t="s">
        <v>650</v>
      </c>
      <c r="K21" s="127" t="s">
        <v>633</v>
      </c>
      <c r="L21" s="127" t="s">
        <v>668</v>
      </c>
      <c r="M21" s="127" t="s">
        <v>706</v>
      </c>
      <c r="N21" s="126" t="s">
        <v>693</v>
      </c>
      <c r="O21" s="126" t="s">
        <v>668</v>
      </c>
      <c r="P21" s="126" t="s">
        <v>694</v>
      </c>
    </row>
    <row r="22" spans="1:23" x14ac:dyDescent="0.25">
      <c r="A22" s="128" t="s">
        <v>377</v>
      </c>
      <c r="B22" s="129" t="s">
        <v>704</v>
      </c>
      <c r="C22" s="129" t="s">
        <v>668</v>
      </c>
      <c r="D22" s="129" t="s">
        <v>687</v>
      </c>
      <c r="E22" s="129" t="s">
        <v>654</v>
      </c>
      <c r="F22" s="130" t="s">
        <v>668</v>
      </c>
      <c r="G22" s="129" t="s">
        <v>676</v>
      </c>
      <c r="H22" s="129" t="s">
        <v>643</v>
      </c>
      <c r="I22" s="129" t="s">
        <v>668</v>
      </c>
      <c r="J22" s="129" t="s">
        <v>644</v>
      </c>
      <c r="K22" s="127" t="s">
        <v>674</v>
      </c>
      <c r="L22" s="127" t="s">
        <v>668</v>
      </c>
      <c r="M22" s="127" t="s">
        <v>655</v>
      </c>
      <c r="N22" s="126" t="s">
        <v>692</v>
      </c>
      <c r="O22" s="126" t="s">
        <v>668</v>
      </c>
      <c r="P22" s="126" t="s">
        <v>696</v>
      </c>
      <c r="W22" s="126"/>
    </row>
    <row r="23" spans="1:23" x14ac:dyDescent="0.25">
      <c r="A23" s="128" t="s">
        <v>374</v>
      </c>
      <c r="B23" s="129" t="s">
        <v>648</v>
      </c>
      <c r="C23" s="129" t="s">
        <v>668</v>
      </c>
      <c r="D23" s="129" t="s">
        <v>653</v>
      </c>
      <c r="E23" s="129" t="s">
        <v>642</v>
      </c>
      <c r="F23" s="130" t="s">
        <v>668</v>
      </c>
      <c r="G23" s="129" t="s">
        <v>649</v>
      </c>
      <c r="H23" s="129" t="s">
        <v>637</v>
      </c>
      <c r="I23" s="129" t="s">
        <v>668</v>
      </c>
      <c r="J23" s="129" t="s">
        <v>651</v>
      </c>
      <c r="K23" s="127" t="s">
        <v>640</v>
      </c>
      <c r="L23" s="127" t="s">
        <v>668</v>
      </c>
      <c r="M23" s="127" t="s">
        <v>647</v>
      </c>
      <c r="N23" s="126" t="s">
        <v>697</v>
      </c>
      <c r="O23" s="126" t="s">
        <v>668</v>
      </c>
      <c r="P23" s="126" t="s">
        <v>691</v>
      </c>
      <c r="W23" s="126"/>
    </row>
    <row r="24" spans="1:23" x14ac:dyDescent="0.25">
      <c r="A24" s="128" t="s">
        <v>380</v>
      </c>
      <c r="B24" s="129" t="s">
        <v>627</v>
      </c>
      <c r="C24" s="130" t="s">
        <v>668</v>
      </c>
      <c r="D24" s="129" t="s">
        <v>654</v>
      </c>
      <c r="E24" s="129" t="s">
        <v>628</v>
      </c>
      <c r="F24" s="129" t="s">
        <v>668</v>
      </c>
      <c r="G24" s="129" t="s">
        <v>636</v>
      </c>
      <c r="H24" s="129" t="s">
        <v>625</v>
      </c>
      <c r="I24" s="129" t="s">
        <v>668</v>
      </c>
      <c r="J24" s="129" t="s">
        <v>633</v>
      </c>
      <c r="K24" s="127" t="s">
        <v>626</v>
      </c>
      <c r="L24" s="127" t="s">
        <v>668</v>
      </c>
      <c r="M24" s="127" t="s">
        <v>631</v>
      </c>
      <c r="W24" s="126"/>
    </row>
    <row r="25" spans="1:23" x14ac:dyDescent="0.25">
      <c r="A25" s="128" t="s">
        <v>375</v>
      </c>
      <c r="B25" s="129" t="s">
        <v>630</v>
      </c>
      <c r="C25" s="130" t="s">
        <v>668</v>
      </c>
      <c r="D25" s="129" t="s">
        <v>635</v>
      </c>
      <c r="E25" s="129" t="s">
        <v>629</v>
      </c>
      <c r="F25" s="129" t="s">
        <v>668</v>
      </c>
      <c r="G25" s="129" t="s">
        <v>651</v>
      </c>
      <c r="H25" s="129" t="s">
        <v>674</v>
      </c>
      <c r="I25" s="129" t="s">
        <v>668</v>
      </c>
      <c r="J25" s="129" t="s">
        <v>706</v>
      </c>
      <c r="K25" s="127" t="s">
        <v>634</v>
      </c>
      <c r="L25" s="127" t="s">
        <v>668</v>
      </c>
      <c r="M25" s="127" t="s">
        <v>687</v>
      </c>
      <c r="N25" s="161" t="s">
        <v>689</v>
      </c>
      <c r="O25" s="161"/>
      <c r="P25" s="161"/>
      <c r="W25" s="126"/>
    </row>
    <row r="26" spans="1:23" x14ac:dyDescent="0.25">
      <c r="A26" s="128" t="s">
        <v>379</v>
      </c>
      <c r="B26" s="129" t="s">
        <v>642</v>
      </c>
      <c r="C26" s="130" t="s">
        <v>668</v>
      </c>
      <c r="D26" s="129" t="s">
        <v>676</v>
      </c>
      <c r="E26" s="129" t="s">
        <v>643</v>
      </c>
      <c r="F26" s="129" t="s">
        <v>668</v>
      </c>
      <c r="G26" s="129" t="s">
        <v>650</v>
      </c>
      <c r="H26" s="129" t="s">
        <v>640</v>
      </c>
      <c r="I26" s="129" t="s">
        <v>668</v>
      </c>
      <c r="J26" s="129" t="s">
        <v>655</v>
      </c>
      <c r="K26" s="127" t="s">
        <v>641</v>
      </c>
      <c r="L26" s="127" t="s">
        <v>668</v>
      </c>
      <c r="M26" s="127" t="s">
        <v>648</v>
      </c>
      <c r="N26" s="126" t="s">
        <v>698</v>
      </c>
      <c r="P26" s="126" t="s">
        <v>699</v>
      </c>
    </row>
    <row r="27" spans="1:23" x14ac:dyDescent="0.25">
      <c r="A27" s="128" t="s">
        <v>378</v>
      </c>
      <c r="B27" s="129" t="s">
        <v>649</v>
      </c>
      <c r="C27" s="130" t="s">
        <v>668</v>
      </c>
      <c r="D27" s="129" t="s">
        <v>652</v>
      </c>
      <c r="E27" s="129" t="s">
        <v>637</v>
      </c>
      <c r="F27" s="129" t="s">
        <v>668</v>
      </c>
      <c r="G27" s="129" t="s">
        <v>644</v>
      </c>
      <c r="H27" s="129" t="s">
        <v>646</v>
      </c>
      <c r="I27" s="129" t="s">
        <v>668</v>
      </c>
      <c r="J27" s="129" t="s">
        <v>647</v>
      </c>
      <c r="K27" s="127" t="s">
        <v>704</v>
      </c>
      <c r="L27" s="127" t="s">
        <v>668</v>
      </c>
      <c r="M27" s="127" t="s">
        <v>675</v>
      </c>
      <c r="N27" s="126" t="s">
        <v>700</v>
      </c>
      <c r="P27" s="126" t="s">
        <v>701</v>
      </c>
      <c r="W27" s="126"/>
    </row>
    <row r="28" spans="1:23" x14ac:dyDescent="0.25">
      <c r="A28" s="128" t="s">
        <v>369</v>
      </c>
      <c r="B28" s="129" t="s">
        <v>628</v>
      </c>
      <c r="C28" s="129" t="s">
        <v>668</v>
      </c>
      <c r="D28" s="129" t="s">
        <v>643</v>
      </c>
      <c r="E28" s="129" t="s">
        <v>625</v>
      </c>
      <c r="F28" s="129" t="s">
        <v>668</v>
      </c>
      <c r="G28" s="129" t="s">
        <v>674</v>
      </c>
      <c r="H28" s="129" t="s">
        <v>626</v>
      </c>
      <c r="I28" s="129" t="s">
        <v>668</v>
      </c>
      <c r="J28" s="129" t="s">
        <v>634</v>
      </c>
      <c r="W28" s="126"/>
    </row>
    <row r="29" spans="1:23" x14ac:dyDescent="0.25">
      <c r="A29" s="128" t="s">
        <v>381</v>
      </c>
      <c r="B29" s="129" t="s">
        <v>629</v>
      </c>
      <c r="C29" s="129" t="s">
        <v>668</v>
      </c>
      <c r="D29" s="129" t="s">
        <v>636</v>
      </c>
      <c r="E29" s="129" t="s">
        <v>632</v>
      </c>
      <c r="F29" s="129" t="s">
        <v>668</v>
      </c>
      <c r="G29" s="129" t="s">
        <v>633</v>
      </c>
      <c r="H29" s="129" t="s">
        <v>631</v>
      </c>
      <c r="I29" s="129" t="s">
        <v>668</v>
      </c>
      <c r="J29" s="129" t="s">
        <v>675</v>
      </c>
      <c r="W29" s="126"/>
    </row>
    <row r="30" spans="1:23" x14ac:dyDescent="0.25">
      <c r="A30" s="128" t="s">
        <v>382</v>
      </c>
      <c r="B30" s="129" t="s">
        <v>637</v>
      </c>
      <c r="C30" s="129" t="s">
        <v>668</v>
      </c>
      <c r="D30" s="129" t="s">
        <v>650</v>
      </c>
      <c r="E30" s="129" t="s">
        <v>640</v>
      </c>
      <c r="F30" s="129" t="s">
        <v>668</v>
      </c>
      <c r="G30" s="129" t="s">
        <v>706</v>
      </c>
      <c r="H30" s="129" t="s">
        <v>641</v>
      </c>
      <c r="I30" s="129" t="s">
        <v>668</v>
      </c>
      <c r="J30" s="129" t="s">
        <v>653</v>
      </c>
      <c r="W30" s="126"/>
    </row>
    <row r="31" spans="1:23" x14ac:dyDescent="0.25">
      <c r="A31" s="128" t="s">
        <v>383</v>
      </c>
      <c r="B31" s="129" t="s">
        <v>644</v>
      </c>
      <c r="C31" s="129" t="s">
        <v>668</v>
      </c>
      <c r="D31" s="129" t="s">
        <v>651</v>
      </c>
      <c r="E31" s="129" t="s">
        <v>646</v>
      </c>
      <c r="F31" s="129" t="s">
        <v>668</v>
      </c>
      <c r="G31" s="129" t="s">
        <v>655</v>
      </c>
      <c r="H31" s="129" t="s">
        <v>704</v>
      </c>
      <c r="I31" s="129" t="s">
        <v>668</v>
      </c>
      <c r="J31" s="129" t="s">
        <v>648</v>
      </c>
    </row>
    <row r="32" spans="1:23" x14ac:dyDescent="0.25">
      <c r="A32" s="128" t="s">
        <v>371</v>
      </c>
      <c r="B32" s="129" t="s">
        <v>625</v>
      </c>
      <c r="C32" s="129" t="s">
        <v>668</v>
      </c>
      <c r="D32" s="129" t="s">
        <v>640</v>
      </c>
      <c r="E32" s="129" t="s">
        <v>631</v>
      </c>
      <c r="F32" s="129" t="s">
        <v>668</v>
      </c>
      <c r="G32" s="129" t="s">
        <v>634</v>
      </c>
      <c r="H32" s="129" t="s">
        <v>627</v>
      </c>
      <c r="I32" s="130" t="s">
        <v>668</v>
      </c>
      <c r="J32" s="129" t="s">
        <v>630</v>
      </c>
      <c r="W32" s="126"/>
    </row>
    <row r="33" spans="1:23" x14ac:dyDescent="0.25">
      <c r="A33" s="128" t="s">
        <v>376</v>
      </c>
      <c r="B33" s="129" t="s">
        <v>632</v>
      </c>
      <c r="C33" s="129" t="s">
        <v>668</v>
      </c>
      <c r="D33" s="129" t="s">
        <v>674</v>
      </c>
      <c r="E33" s="129" t="s">
        <v>641</v>
      </c>
      <c r="F33" s="129" t="s">
        <v>668</v>
      </c>
      <c r="G33" s="129" t="s">
        <v>687</v>
      </c>
      <c r="H33" s="129" t="s">
        <v>635</v>
      </c>
      <c r="I33" s="130" t="s">
        <v>668</v>
      </c>
      <c r="J33" s="129" t="s">
        <v>676</v>
      </c>
      <c r="W33" s="126"/>
    </row>
    <row r="34" spans="1:23" x14ac:dyDescent="0.25">
      <c r="A34" s="128" t="s">
        <v>384</v>
      </c>
      <c r="B34" s="129" t="s">
        <v>646</v>
      </c>
      <c r="C34" s="129" t="s">
        <v>668</v>
      </c>
      <c r="D34" s="129" t="s">
        <v>706</v>
      </c>
      <c r="E34" s="129" t="s">
        <v>704</v>
      </c>
      <c r="F34" s="129" t="s">
        <v>668</v>
      </c>
      <c r="G34" s="129" t="s">
        <v>653</v>
      </c>
      <c r="H34" s="129" t="s">
        <v>654</v>
      </c>
      <c r="I34" s="130" t="s">
        <v>668</v>
      </c>
      <c r="J34" s="129" t="s">
        <v>649</v>
      </c>
      <c r="W34" s="126"/>
    </row>
    <row r="35" spans="1:23" x14ac:dyDescent="0.25">
      <c r="A35" s="128" t="s">
        <v>385</v>
      </c>
      <c r="B35" s="129" t="s">
        <v>647</v>
      </c>
      <c r="C35" s="129" t="s">
        <v>668</v>
      </c>
      <c r="D35" s="129" t="s">
        <v>655</v>
      </c>
      <c r="E35" s="129" t="s">
        <v>648</v>
      </c>
      <c r="F35" s="129" t="s">
        <v>668</v>
      </c>
      <c r="G35" s="129" t="s">
        <v>675</v>
      </c>
      <c r="H35" s="129" t="s">
        <v>642</v>
      </c>
      <c r="I35" s="130" t="s">
        <v>668</v>
      </c>
      <c r="J35" s="129" t="s">
        <v>652</v>
      </c>
      <c r="W35" s="126"/>
    </row>
  </sheetData>
  <mergeCells count="12">
    <mergeCell ref="Q19:S19"/>
    <mergeCell ref="B19:D19"/>
    <mergeCell ref="E19:G19"/>
    <mergeCell ref="H19:J19"/>
    <mergeCell ref="K19:M19"/>
    <mergeCell ref="N19:P19"/>
    <mergeCell ref="N25:P25"/>
    <mergeCell ref="B1:D1"/>
    <mergeCell ref="E1:G1"/>
    <mergeCell ref="H1:J1"/>
    <mergeCell ref="K1:M1"/>
    <mergeCell ref="N1:P1"/>
  </mergeCells>
  <pageMargins left="0.70866141732283472" right="0.70866141732283472" top="0.55118110236220474" bottom="0.35433070866141736" header="0.11811023622047245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67"/>
  <sheetViews>
    <sheetView topLeftCell="A2" workbookViewId="0">
      <selection activeCell="AA65" sqref="AA65"/>
    </sheetView>
  </sheetViews>
  <sheetFormatPr defaultColWidth="3" defaultRowHeight="15" x14ac:dyDescent="0.25"/>
  <cols>
    <col min="1" max="1" width="21.28515625" customWidth="1"/>
    <col min="2" max="41" width="2.85546875" customWidth="1"/>
    <col min="42" max="42" width="1.42578125" customWidth="1"/>
    <col min="49" max="49" width="3.85546875" customWidth="1"/>
    <col min="50" max="50" width="1" customWidth="1"/>
    <col min="52" max="52" width="1" customWidth="1"/>
  </cols>
  <sheetData>
    <row r="1" spans="1:55" ht="16.5" thickBot="1" x14ac:dyDescent="0.3">
      <c r="A1" s="17" t="s">
        <v>670</v>
      </c>
      <c r="AQ1" s="18">
        <v>42700</v>
      </c>
      <c r="AR1" s="19"/>
      <c r="AS1" s="19"/>
      <c r="AT1" s="19"/>
      <c r="AU1" s="19"/>
      <c r="AV1" s="19"/>
      <c r="AW1" s="19"/>
      <c r="AY1" s="20"/>
      <c r="AZ1" s="21"/>
    </row>
    <row r="2" spans="1:55" ht="33.75" customHeight="1" thickTop="1" thickBot="1" x14ac:dyDescent="0.3">
      <c r="A2" s="22" t="s">
        <v>658</v>
      </c>
      <c r="B2" s="23" t="str">
        <f>(A3)</f>
        <v>Fülöp</v>
      </c>
      <c r="C2" s="24"/>
      <c r="D2" s="25"/>
      <c r="E2" s="25"/>
      <c r="F2" s="26" t="str">
        <f>(A4)</f>
        <v>Nagy B</v>
      </c>
      <c r="G2" s="25"/>
      <c r="H2" s="25"/>
      <c r="I2" s="25"/>
      <c r="J2" s="26" t="str">
        <f>(A5)</f>
        <v>Koczor</v>
      </c>
      <c r="K2" s="25"/>
      <c r="L2" s="25"/>
      <c r="M2" s="25"/>
      <c r="N2" s="26" t="str">
        <f>(A6)</f>
        <v>Mészáros Gy</v>
      </c>
      <c r="O2" s="25"/>
      <c r="P2" s="25"/>
      <c r="Q2" s="25"/>
      <c r="R2" s="26" t="str">
        <f>(A7)</f>
        <v>Plemic</v>
      </c>
      <c r="S2" s="25"/>
      <c r="T2" s="25"/>
      <c r="U2" s="25"/>
      <c r="V2" s="26" t="str">
        <f>(A8)</f>
        <v>Máté</v>
      </c>
      <c r="W2" s="25"/>
      <c r="X2" s="25"/>
      <c r="Y2" s="25"/>
      <c r="Z2" s="26" t="str">
        <f>(A9)</f>
        <v>Csekei</v>
      </c>
      <c r="AA2" s="25"/>
      <c r="AB2" s="25"/>
      <c r="AC2" s="25"/>
      <c r="AD2" s="26" t="str">
        <f>(A10)</f>
        <v>Benkő</v>
      </c>
      <c r="AE2" s="25"/>
      <c r="AF2" s="25"/>
      <c r="AG2" s="25"/>
      <c r="AH2" s="26" t="str">
        <f>(A11)</f>
        <v>Szathmáry F</v>
      </c>
      <c r="AI2" s="25"/>
      <c r="AJ2" s="25"/>
      <c r="AK2" s="25"/>
      <c r="AL2" s="26" t="str">
        <f>(A12)</f>
        <v>pihenő</v>
      </c>
      <c r="AM2" s="25"/>
      <c r="AN2" s="25"/>
      <c r="AO2" s="25"/>
      <c r="AP2" s="27"/>
      <c r="AQ2" s="28" t="s">
        <v>659</v>
      </c>
      <c r="AR2" s="29" t="s">
        <v>660</v>
      </c>
      <c r="AS2" s="29" t="s">
        <v>661</v>
      </c>
      <c r="AT2" s="29" t="s">
        <v>662</v>
      </c>
      <c r="AU2" s="30" t="s">
        <v>663</v>
      </c>
      <c r="AV2" s="30" t="s">
        <v>664</v>
      </c>
      <c r="AW2" s="31" t="s">
        <v>665</v>
      </c>
      <c r="AX2" s="32"/>
      <c r="AY2" s="33" t="s">
        <v>666</v>
      </c>
      <c r="AZ2" s="34"/>
      <c r="BA2" s="35" t="s">
        <v>667</v>
      </c>
    </row>
    <row r="3" spans="1:55" ht="16.5" thickTop="1" x14ac:dyDescent="0.25">
      <c r="A3" s="36" t="s">
        <v>625</v>
      </c>
      <c r="B3" s="37"/>
      <c r="C3" s="38"/>
      <c r="D3" s="38"/>
      <c r="E3" s="38"/>
      <c r="F3" s="39">
        <v>9</v>
      </c>
      <c r="G3" s="40">
        <f>(N62)</f>
        <v>2</v>
      </c>
      <c r="H3" s="40">
        <f>(P62)</f>
        <v>0</v>
      </c>
      <c r="I3" s="41" t="str">
        <f>IF(G3=".","-",IF(G3&gt;H3,"g",IF(G3=H3,"d","v")))</f>
        <v>g</v>
      </c>
      <c r="J3" s="39">
        <v>8</v>
      </c>
      <c r="K3" s="42">
        <f>(N56)</f>
        <v>1</v>
      </c>
      <c r="L3" s="42">
        <f>(P56)</f>
        <v>1</v>
      </c>
      <c r="M3" s="41" t="str">
        <f>IF(K3=".","-",IF(K3&gt;L3,"g",IF(K3=L3,"d","v")))</f>
        <v>d</v>
      </c>
      <c r="N3" s="39">
        <v>7</v>
      </c>
      <c r="O3" s="42">
        <f>(N50)</f>
        <v>1</v>
      </c>
      <c r="P3" s="42">
        <f>(P50)</f>
        <v>2</v>
      </c>
      <c r="Q3" s="41" t="str">
        <f>IF(O3=".","-",IF(O3&gt;P3,"g",IF(O3=P3,"d","v")))</f>
        <v>v</v>
      </c>
      <c r="R3" s="39">
        <v>6</v>
      </c>
      <c r="S3" s="42">
        <f>(N44)</f>
        <v>1</v>
      </c>
      <c r="T3" s="42">
        <f>(P44)</f>
        <v>1</v>
      </c>
      <c r="U3" s="41" t="str">
        <f>IF(S3=".","-",IF(S3&gt;T3,"g",IF(S3=T3,"d","v")))</f>
        <v>d</v>
      </c>
      <c r="V3" s="39">
        <v>5</v>
      </c>
      <c r="W3" s="42">
        <f>(N38)</f>
        <v>2</v>
      </c>
      <c r="X3" s="42">
        <f>(P38)</f>
        <v>0</v>
      </c>
      <c r="Y3" s="41" t="str">
        <f>IF(W3=".","-",IF(W3&gt;X3,"g",IF(W3=X3,"d","v")))</f>
        <v>g</v>
      </c>
      <c r="Z3" s="39">
        <v>4</v>
      </c>
      <c r="AA3" s="42">
        <f>(N32)</f>
        <v>2</v>
      </c>
      <c r="AB3" s="42">
        <f>(P32)</f>
        <v>1</v>
      </c>
      <c r="AC3" s="41" t="str">
        <f t="shared" ref="AC3:AC8" si="0">IF(AA3=".","-",IF(AA3&gt;AB3,"g",IF(AA3=AB3,"d","v")))</f>
        <v>g</v>
      </c>
      <c r="AD3" s="39">
        <v>3</v>
      </c>
      <c r="AE3" s="42">
        <f>(N26)</f>
        <v>4</v>
      </c>
      <c r="AF3" s="42">
        <f>(P26)</f>
        <v>1</v>
      </c>
      <c r="AG3" s="41" t="str">
        <f t="shared" ref="AG3:AG9" si="1">IF(AE3=".","-",IF(AE3&gt;AF3,"g",IF(AE3=AF3,"d","v")))</f>
        <v>g</v>
      </c>
      <c r="AH3" s="39">
        <v>2</v>
      </c>
      <c r="AI3" s="42">
        <f>(N20)</f>
        <v>5</v>
      </c>
      <c r="AJ3" s="42">
        <f>(P20)</f>
        <v>1</v>
      </c>
      <c r="AK3" s="41" t="str">
        <f t="shared" ref="AK3:AK10" si="2">IF(AI3=".","-",IF(AI3&gt;AJ3,"g",IF(AI3=AJ3,"d","v")))</f>
        <v>g</v>
      </c>
      <c r="AL3" s="39">
        <v>1</v>
      </c>
      <c r="AM3" s="42" t="str">
        <f>(N14)</f>
        <v>.</v>
      </c>
      <c r="AN3" s="42" t="str">
        <f>(P14)</f>
        <v>.</v>
      </c>
      <c r="AO3" s="41" t="str">
        <f t="shared" ref="AO3:AO11" si="3">IF(AM3=".","-",IF(AM3&gt;AN3,"g",IF(AM3=AN3,"d","v")))</f>
        <v>-</v>
      </c>
      <c r="AP3" s="43"/>
      <c r="AQ3" s="44">
        <f t="shared" ref="AQ3:AQ12" si="4">SUM(AR3:AT3)</f>
        <v>8</v>
      </c>
      <c r="AR3" s="45">
        <f t="shared" ref="AR3:AR12" si="5">COUNTIF(B3:AO3,"g")</f>
        <v>5</v>
      </c>
      <c r="AS3" s="45">
        <f t="shared" ref="AS3:AS12" si="6">COUNTIF(B3:AO3,"d")</f>
        <v>2</v>
      </c>
      <c r="AT3" s="45">
        <f t="shared" ref="AT3:AT12" si="7">COUNTIF(B3:AO3,"v")</f>
        <v>1</v>
      </c>
      <c r="AU3" s="46">
        <f>SUM(IF(O3&lt;&gt;".",O3)+IF(S3&lt;&gt;".",S3)+IF(W3&lt;&gt;".",W3)+IF(AA3&lt;&gt;".",AA3)+IF(AE3&lt;&gt;".",AE3)+IF(AI3&lt;&gt;".",AI3)+IF(AM3&lt;&gt;".",AM3)+IF(G3&lt;&gt;".",G3)+IF(K3&lt;&gt;".",K3))</f>
        <v>18</v>
      </c>
      <c r="AV3" s="46">
        <f>SUM(IF(P3&lt;&gt;".",P3)+IF(T3&lt;&gt;".",T3)+IF(X3&lt;&gt;".",X3)+IF(AB3&lt;&gt;".",AB3)+IF(AF3&lt;&gt;".",AF3)+IF(AJ3&lt;&gt;".",AJ3)+IF(AN3&lt;&gt;".",AN3)+IF(H3&lt;&gt;".",H3)+IF(L3&lt;&gt;".",L3))</f>
        <v>7</v>
      </c>
      <c r="AW3" s="47">
        <f t="shared" ref="AW3:AW12" si="8">SUM(AR3*3+AS3*1)</f>
        <v>17</v>
      </c>
      <c r="AX3" s="48"/>
      <c r="AY3" s="49">
        <f t="shared" ref="AY3:AY12" si="9">RANK(AW3,$AW$3:$AW$12,0)</f>
        <v>3</v>
      </c>
      <c r="AZ3" s="50"/>
      <c r="BA3" s="51">
        <f t="shared" ref="BA3:BA12" si="10">SUM(AU3-AV3)</f>
        <v>11</v>
      </c>
      <c r="BC3">
        <v>3</v>
      </c>
    </row>
    <row r="4" spans="1:55" ht="15.75" x14ac:dyDescent="0.25">
      <c r="A4" s="52" t="s">
        <v>632</v>
      </c>
      <c r="B4" s="53">
        <v>9</v>
      </c>
      <c r="C4" s="40">
        <f>(P62)</f>
        <v>0</v>
      </c>
      <c r="D4" s="40">
        <f>(N62)</f>
        <v>2</v>
      </c>
      <c r="E4" s="54" t="str">
        <f t="shared" ref="E4:E12" si="11">IF(C4=".","-",IF(C4&gt;D4,"g",IF(C4=D4,"d","v")))</f>
        <v>v</v>
      </c>
      <c r="F4" s="55"/>
      <c r="G4" s="56"/>
      <c r="H4" s="56"/>
      <c r="I4" s="56"/>
      <c r="J4" s="53">
        <v>7</v>
      </c>
      <c r="K4" s="40">
        <f>(N51)</f>
        <v>5</v>
      </c>
      <c r="L4" s="40">
        <f>(P51)</f>
        <v>1</v>
      </c>
      <c r="M4" s="57" t="str">
        <f>IF(K4=".","-",IF(K4&gt;L4,"g",IF(K4=L4,"d","v")))</f>
        <v>g</v>
      </c>
      <c r="N4" s="53">
        <v>6</v>
      </c>
      <c r="O4" s="40">
        <f>(N45)</f>
        <v>2</v>
      </c>
      <c r="P4" s="40">
        <f>(P45)</f>
        <v>2</v>
      </c>
      <c r="Q4" s="57" t="str">
        <f>IF(O4=".","-",IF(O4&gt;P4,"g",IF(O4=P4,"d","v")))</f>
        <v>d</v>
      </c>
      <c r="R4" s="53">
        <v>5</v>
      </c>
      <c r="S4" s="40">
        <f>(N39)</f>
        <v>0</v>
      </c>
      <c r="T4" s="40">
        <f>(P39)</f>
        <v>1</v>
      </c>
      <c r="U4" s="57" t="str">
        <f>IF(S4=".","-",IF(S4&gt;T4,"g",IF(S4=T4,"d","v")))</f>
        <v>v</v>
      </c>
      <c r="V4" s="53">
        <v>4</v>
      </c>
      <c r="W4" s="40">
        <f>(P33)</f>
        <v>2</v>
      </c>
      <c r="X4" s="40">
        <f>(N33)</f>
        <v>0</v>
      </c>
      <c r="Y4" s="57" t="str">
        <f>IF(W4=".","-",IF(W4&gt;X4,"g",IF(W4=X4,"d","v")))</f>
        <v>g</v>
      </c>
      <c r="Z4" s="53">
        <v>3</v>
      </c>
      <c r="AA4" s="40">
        <f>(N27)</f>
        <v>2</v>
      </c>
      <c r="AB4" s="40">
        <f>(P27)</f>
        <v>0</v>
      </c>
      <c r="AC4" s="57" t="str">
        <f t="shared" si="0"/>
        <v>g</v>
      </c>
      <c r="AD4" s="53">
        <v>2</v>
      </c>
      <c r="AE4" s="40">
        <f>(N21)</f>
        <v>4</v>
      </c>
      <c r="AF4" s="40">
        <f>(P21)</f>
        <v>1</v>
      </c>
      <c r="AG4" s="57" t="str">
        <f t="shared" si="1"/>
        <v>g</v>
      </c>
      <c r="AH4" s="53">
        <v>1</v>
      </c>
      <c r="AI4" s="40">
        <f>(N15)</f>
        <v>5</v>
      </c>
      <c r="AJ4" s="40">
        <f>(P15)</f>
        <v>0</v>
      </c>
      <c r="AK4" s="57" t="str">
        <f t="shared" si="2"/>
        <v>g</v>
      </c>
      <c r="AL4" s="53">
        <v>8</v>
      </c>
      <c r="AM4" s="40" t="str">
        <f>(N57)</f>
        <v>.</v>
      </c>
      <c r="AN4" s="40" t="str">
        <f>(P57)</f>
        <v>.</v>
      </c>
      <c r="AO4" s="57" t="str">
        <f t="shared" si="3"/>
        <v>-</v>
      </c>
      <c r="AP4" s="58"/>
      <c r="AQ4" s="44">
        <f t="shared" si="4"/>
        <v>8</v>
      </c>
      <c r="AR4" s="45">
        <f t="shared" si="5"/>
        <v>5</v>
      </c>
      <c r="AS4" s="45">
        <f t="shared" si="6"/>
        <v>1</v>
      </c>
      <c r="AT4" s="45">
        <f t="shared" si="7"/>
        <v>2</v>
      </c>
      <c r="AU4" s="46">
        <f>SUM(IF(O4&lt;&gt;".",O4)+IF(S4&lt;&gt;".",S4)+IF(W4&lt;&gt;".",W4)+IF(AA4&lt;&gt;".",AA4)+IF(AE4&lt;&gt;".",AE4)+IF(AI4&lt;&gt;".",AI4)+IF(AM4&lt;&gt;".",AM4)+IF(C4&lt;&gt;".",C4)+IF(K4&lt;&gt;".",K4))</f>
        <v>20</v>
      </c>
      <c r="AV4" s="46">
        <f>SUM(IF(P4&lt;&gt;".",P4)+IF(T4&lt;&gt;".",T4)+IF(X4&lt;&gt;".",X4)+IF(AB4&lt;&gt;".",AB4)+IF(AF4&lt;&gt;".",AF4)+IF(AJ4&lt;&gt;".",AJ4)+IF(AN4&lt;&gt;".",AN4)+IF(D4&lt;&gt;".",D4)+IF(L4&lt;&gt;".",L4))</f>
        <v>7</v>
      </c>
      <c r="AW4" s="59">
        <f t="shared" si="8"/>
        <v>16</v>
      </c>
      <c r="AX4" s="48"/>
      <c r="AY4" s="49">
        <f t="shared" si="9"/>
        <v>4</v>
      </c>
      <c r="AZ4" s="50"/>
      <c r="BA4" s="51">
        <f t="shared" si="10"/>
        <v>13</v>
      </c>
      <c r="BC4">
        <v>4</v>
      </c>
    </row>
    <row r="5" spans="1:55" ht="15.75" x14ac:dyDescent="0.25">
      <c r="A5" s="52" t="s">
        <v>633</v>
      </c>
      <c r="B5" s="53">
        <v>8</v>
      </c>
      <c r="C5" s="40">
        <f>(P56)</f>
        <v>1</v>
      </c>
      <c r="D5" s="40">
        <f>(N56)</f>
        <v>1</v>
      </c>
      <c r="E5" s="54" t="str">
        <f t="shared" si="11"/>
        <v>d</v>
      </c>
      <c r="F5" s="53">
        <v>7</v>
      </c>
      <c r="G5" s="40">
        <f>(P51)</f>
        <v>1</v>
      </c>
      <c r="H5" s="40">
        <f>(N51)</f>
        <v>5</v>
      </c>
      <c r="I5" s="54" t="str">
        <f t="shared" ref="I5:I12" si="12">IF(G5=".","-",IF(G5&gt;H5,"g",IF(G5=H5,"d","v")))</f>
        <v>v</v>
      </c>
      <c r="J5" s="55"/>
      <c r="K5" s="56"/>
      <c r="L5" s="56"/>
      <c r="M5" s="56"/>
      <c r="N5" s="53">
        <v>5</v>
      </c>
      <c r="O5" s="40">
        <f>(N40)</f>
        <v>0</v>
      </c>
      <c r="P5" s="40">
        <f>(P40)</f>
        <v>1</v>
      </c>
      <c r="Q5" s="57" t="str">
        <f>IF(O5=".","-",IF(O5&gt;P5,"g",IF(O5=P5,"d","v")))</f>
        <v>v</v>
      </c>
      <c r="R5" s="53">
        <v>4</v>
      </c>
      <c r="S5" s="40">
        <f>(N34)</f>
        <v>2</v>
      </c>
      <c r="T5" s="40">
        <f>(P34)</f>
        <v>3</v>
      </c>
      <c r="U5" s="57" t="str">
        <f>IF(S5=".","-",IF(S5&gt;T5,"g",IF(S5=T5,"d","v")))</f>
        <v>v</v>
      </c>
      <c r="V5" s="53">
        <v>3</v>
      </c>
      <c r="W5" s="40">
        <f>(N28)</f>
        <v>1</v>
      </c>
      <c r="X5" s="40">
        <f>(P28)</f>
        <v>0</v>
      </c>
      <c r="Y5" s="57" t="str">
        <f>IF(W5=".","-",IF(W5&gt;X5,"g",IF(W5=X5,"d","v")))</f>
        <v>g</v>
      </c>
      <c r="Z5" s="53">
        <v>2</v>
      </c>
      <c r="AA5" s="40">
        <f>(N22)</f>
        <v>0</v>
      </c>
      <c r="AB5" s="40">
        <f>(P22)</f>
        <v>0</v>
      </c>
      <c r="AC5" s="57" t="str">
        <f t="shared" si="0"/>
        <v>d</v>
      </c>
      <c r="AD5" s="53">
        <v>1</v>
      </c>
      <c r="AE5" s="40">
        <f>(N16)</f>
        <v>5</v>
      </c>
      <c r="AF5" s="40">
        <f>(P16)</f>
        <v>1</v>
      </c>
      <c r="AG5" s="57" t="str">
        <f t="shared" si="1"/>
        <v>g</v>
      </c>
      <c r="AH5" s="53">
        <v>9</v>
      </c>
      <c r="AI5" s="40">
        <f>(N63)</f>
        <v>3</v>
      </c>
      <c r="AJ5" s="40">
        <f>(P63)</f>
        <v>1</v>
      </c>
      <c r="AK5" s="57" t="str">
        <f t="shared" si="2"/>
        <v>g</v>
      </c>
      <c r="AL5" s="53">
        <v>6</v>
      </c>
      <c r="AM5" s="40" t="str">
        <f>(N46)</f>
        <v>.</v>
      </c>
      <c r="AN5" s="40" t="str">
        <f>(P46)</f>
        <v>.</v>
      </c>
      <c r="AO5" s="57" t="str">
        <f t="shared" si="3"/>
        <v>-</v>
      </c>
      <c r="AP5" s="58"/>
      <c r="AQ5" s="44">
        <f t="shared" si="4"/>
        <v>8</v>
      </c>
      <c r="AR5" s="45">
        <f t="shared" si="5"/>
        <v>3</v>
      </c>
      <c r="AS5" s="45">
        <f t="shared" si="6"/>
        <v>2</v>
      </c>
      <c r="AT5" s="45">
        <f t="shared" si="7"/>
        <v>3</v>
      </c>
      <c r="AU5" s="46">
        <f>SUM(IF(O5&lt;&gt;".",O5)+IF(S5&lt;&gt;".",S5)+IF(W5&lt;&gt;".",W5)+IF(AA5&lt;&gt;".",AA5)+IF(AE5&lt;&gt;".",AE5)+IF(AI5&lt;&gt;".",AI5)+IF(AM5&lt;&gt;".",AM5)+IF(G5&lt;&gt;".",G5)+IF(C5&lt;&gt;".",C5))</f>
        <v>13</v>
      </c>
      <c r="AV5" s="46">
        <f>SUM(IF(P5&lt;&gt;".",P5)+IF(T5&lt;&gt;".",T5)+IF(X5&lt;&gt;".",X5)+IF(AB5&lt;&gt;".",AB5)+IF(AF5&lt;&gt;".",AF5)+IF(AJ5&lt;&gt;".",AJ5)+IF(AN5&lt;&gt;".",AN5)+IF(H5&lt;&gt;".",H5)+IF(D5&lt;&gt;".",D5))</f>
        <v>12</v>
      </c>
      <c r="AW5" s="59">
        <f t="shared" si="8"/>
        <v>11</v>
      </c>
      <c r="AX5" s="48"/>
      <c r="AY5" s="49">
        <f t="shared" si="9"/>
        <v>5</v>
      </c>
      <c r="AZ5" s="50"/>
      <c r="BA5" s="51">
        <f t="shared" si="10"/>
        <v>1</v>
      </c>
    </row>
    <row r="6" spans="1:55" ht="15.75" x14ac:dyDescent="0.25">
      <c r="A6" s="52" t="s">
        <v>674</v>
      </c>
      <c r="B6" s="53">
        <v>7</v>
      </c>
      <c r="C6" s="40">
        <f>(P50)</f>
        <v>2</v>
      </c>
      <c r="D6" s="40">
        <f>(N50)</f>
        <v>1</v>
      </c>
      <c r="E6" s="54" t="str">
        <f t="shared" si="11"/>
        <v>g</v>
      </c>
      <c r="F6" s="53">
        <v>6</v>
      </c>
      <c r="G6" s="40">
        <f>(P45)</f>
        <v>2</v>
      </c>
      <c r="H6" s="40">
        <f>(N45)</f>
        <v>2</v>
      </c>
      <c r="I6" s="54" t="str">
        <f t="shared" si="12"/>
        <v>d</v>
      </c>
      <c r="J6" s="53">
        <v>5</v>
      </c>
      <c r="K6" s="40">
        <f>(P40)</f>
        <v>1</v>
      </c>
      <c r="L6" s="40">
        <f>(N40)</f>
        <v>0</v>
      </c>
      <c r="M6" s="54" t="str">
        <f t="shared" ref="M6:M12" si="13">IF(K6=".","-",IF(K6&gt;L6,"g",IF(K6=L6,"d","v")))</f>
        <v>g</v>
      </c>
      <c r="N6" s="55"/>
      <c r="O6" s="56"/>
      <c r="P6" s="56"/>
      <c r="Q6" s="56"/>
      <c r="R6" s="53">
        <v>3</v>
      </c>
      <c r="S6" s="40">
        <f>(N29)</f>
        <v>0</v>
      </c>
      <c r="T6" s="40">
        <f>(P29)</f>
        <v>1</v>
      </c>
      <c r="U6" s="57" t="str">
        <f>IF(S6=".","-",IF(S6&gt;T6,"g",IF(S6=T6,"d","v")))</f>
        <v>v</v>
      </c>
      <c r="V6" s="53">
        <v>2</v>
      </c>
      <c r="W6" s="40">
        <f>(N23)</f>
        <v>3</v>
      </c>
      <c r="X6" s="40">
        <f>(P23)</f>
        <v>0</v>
      </c>
      <c r="Y6" s="57" t="str">
        <f>IF(W6=".","-",IF(W6&gt;X6,"g",IF(W6=X6,"d","v")))</f>
        <v>g</v>
      </c>
      <c r="Z6" s="53">
        <v>1</v>
      </c>
      <c r="AA6" s="40">
        <f>(N17)</f>
        <v>1</v>
      </c>
      <c r="AB6" s="40">
        <f>(P17)</f>
        <v>0</v>
      </c>
      <c r="AC6" s="57" t="str">
        <f t="shared" si="0"/>
        <v>g</v>
      </c>
      <c r="AD6" s="53">
        <v>9</v>
      </c>
      <c r="AE6" s="40">
        <f>(N64)</f>
        <v>3</v>
      </c>
      <c r="AF6" s="40">
        <f>(P64)</f>
        <v>0</v>
      </c>
      <c r="AG6" s="57" t="str">
        <f t="shared" si="1"/>
        <v>g</v>
      </c>
      <c r="AH6" s="53">
        <v>8</v>
      </c>
      <c r="AI6" s="40">
        <f>(N58)</f>
        <v>3</v>
      </c>
      <c r="AJ6" s="40">
        <f>(P58)</f>
        <v>0</v>
      </c>
      <c r="AK6" s="57" t="str">
        <f t="shared" si="2"/>
        <v>g</v>
      </c>
      <c r="AL6" s="53">
        <v>4</v>
      </c>
      <c r="AM6" s="40" t="str">
        <f>(N35)</f>
        <v>.</v>
      </c>
      <c r="AN6" s="40" t="str">
        <f>(P35)</f>
        <v>.</v>
      </c>
      <c r="AO6" s="57" t="str">
        <f t="shared" si="3"/>
        <v>-</v>
      </c>
      <c r="AP6" s="58"/>
      <c r="AQ6" s="44">
        <f t="shared" si="4"/>
        <v>8</v>
      </c>
      <c r="AR6" s="45">
        <f t="shared" si="5"/>
        <v>6</v>
      </c>
      <c r="AS6" s="45">
        <f t="shared" si="6"/>
        <v>1</v>
      </c>
      <c r="AT6" s="45">
        <f t="shared" si="7"/>
        <v>1</v>
      </c>
      <c r="AU6" s="46">
        <f>SUM(IF(C6&lt;&gt;".",C6)+IF(S6&lt;&gt;".",S6)+IF(W6&lt;&gt;".",W6)+IF(AA6&lt;&gt;".",AA6)+IF(AE6&lt;&gt;".",AE6)+IF(AI6&lt;&gt;".",AI6)+IF(AM6&lt;&gt;".",AM6)+IF(G6&lt;&gt;".",G6)+IF(K6&lt;&gt;".",K6))</f>
        <v>15</v>
      </c>
      <c r="AV6" s="46">
        <f>SUM(IF(D6&lt;&gt;".",D6)+IF(T6&lt;&gt;".",T6)+IF(X6&lt;&gt;".",X6)+IF(AB6&lt;&gt;".",AB6)+IF(AF6&lt;&gt;".",AF6)+IF(AJ6&lt;&gt;".",AJ6)+IF(AN6&lt;&gt;".",AN6)+IF(H6&lt;&gt;".",H6)+IF(L6&lt;&gt;".",L6))</f>
        <v>4</v>
      </c>
      <c r="AW6" s="59">
        <f t="shared" si="8"/>
        <v>19</v>
      </c>
      <c r="AX6" s="48"/>
      <c r="AY6" s="49">
        <f t="shared" si="9"/>
        <v>2</v>
      </c>
      <c r="AZ6" s="50"/>
      <c r="BA6" s="51">
        <f t="shared" si="10"/>
        <v>11</v>
      </c>
      <c r="BC6">
        <v>2</v>
      </c>
    </row>
    <row r="7" spans="1:55" ht="15.75" x14ac:dyDescent="0.25">
      <c r="A7" s="52" t="s">
        <v>640</v>
      </c>
      <c r="B7" s="53">
        <v>6</v>
      </c>
      <c r="C7" s="40">
        <f>(P44)</f>
        <v>1</v>
      </c>
      <c r="D7" s="40">
        <f>(N44)</f>
        <v>1</v>
      </c>
      <c r="E7" s="54" t="str">
        <f t="shared" si="11"/>
        <v>d</v>
      </c>
      <c r="F7" s="53">
        <v>5</v>
      </c>
      <c r="G7" s="40">
        <f>(P39)</f>
        <v>1</v>
      </c>
      <c r="H7" s="40">
        <f>(N39)</f>
        <v>0</v>
      </c>
      <c r="I7" s="54" t="str">
        <f t="shared" si="12"/>
        <v>g</v>
      </c>
      <c r="J7" s="53">
        <v>4</v>
      </c>
      <c r="K7" s="40">
        <f>(P34)</f>
        <v>3</v>
      </c>
      <c r="L7" s="40">
        <f>(N34)</f>
        <v>2</v>
      </c>
      <c r="M7" s="54" t="str">
        <f t="shared" si="13"/>
        <v>g</v>
      </c>
      <c r="N7" s="53">
        <v>3</v>
      </c>
      <c r="O7" s="40">
        <f>(P29)</f>
        <v>1</v>
      </c>
      <c r="P7" s="40">
        <f>(N29)</f>
        <v>0</v>
      </c>
      <c r="Q7" s="54" t="str">
        <f t="shared" ref="Q7:Q12" si="14">IF(O7=".","-",IF(O7&gt;P7,"g",IF(O7=P7,"d","v")))</f>
        <v>g</v>
      </c>
      <c r="R7" s="55"/>
      <c r="S7" s="56"/>
      <c r="T7" s="56"/>
      <c r="U7" s="56"/>
      <c r="V7" s="53">
        <v>1</v>
      </c>
      <c r="W7" s="40">
        <f>(N18)</f>
        <v>1</v>
      </c>
      <c r="X7" s="40">
        <f>(P18)</f>
        <v>1</v>
      </c>
      <c r="Y7" s="57" t="str">
        <f>IF(W7=".","-",IF(W7&gt;X7,"g",IF(W7=X7,"d","v")))</f>
        <v>d</v>
      </c>
      <c r="Z7" s="53">
        <v>9</v>
      </c>
      <c r="AA7" s="40">
        <f>(N65)</f>
        <v>1</v>
      </c>
      <c r="AB7" s="40">
        <f>(P65)</f>
        <v>0</v>
      </c>
      <c r="AC7" s="57" t="str">
        <f t="shared" si="0"/>
        <v>g</v>
      </c>
      <c r="AD7" s="53">
        <v>8</v>
      </c>
      <c r="AE7" s="40">
        <f>(N59)</f>
        <v>3</v>
      </c>
      <c r="AF7" s="40">
        <f>(P59)</f>
        <v>1</v>
      </c>
      <c r="AG7" s="57" t="str">
        <f t="shared" si="1"/>
        <v>g</v>
      </c>
      <c r="AH7" s="53">
        <v>7</v>
      </c>
      <c r="AI7" s="40">
        <f>(N52)</f>
        <v>4</v>
      </c>
      <c r="AJ7" s="40">
        <f>(P52)</f>
        <v>1</v>
      </c>
      <c r="AK7" s="57" t="str">
        <f t="shared" si="2"/>
        <v>g</v>
      </c>
      <c r="AL7" s="53">
        <v>2</v>
      </c>
      <c r="AM7" s="40" t="str">
        <f>(N24)</f>
        <v>.</v>
      </c>
      <c r="AN7" s="40" t="str">
        <f>(P24)</f>
        <v>.</v>
      </c>
      <c r="AO7" s="57" t="str">
        <f t="shared" si="3"/>
        <v>-</v>
      </c>
      <c r="AP7" s="58"/>
      <c r="AQ7" s="44">
        <f t="shared" si="4"/>
        <v>8</v>
      </c>
      <c r="AR7" s="45">
        <f t="shared" si="5"/>
        <v>6</v>
      </c>
      <c r="AS7" s="45">
        <f t="shared" si="6"/>
        <v>2</v>
      </c>
      <c r="AT7" s="45">
        <f t="shared" si="7"/>
        <v>0</v>
      </c>
      <c r="AU7" s="46">
        <f>SUM(IF(O7&lt;&gt;".",O7)+IF(C7&lt;&gt;".",C7)+IF(W7&lt;&gt;".",W7)+IF(AA7&lt;&gt;".",AA7)+IF(AE7&lt;&gt;".",AE7)+IF(AI7&lt;&gt;".",AI7)+IF(AM7&lt;&gt;".",AM7)+IF(G7&lt;&gt;".",G7)+IF(K7&lt;&gt;".",K7))</f>
        <v>15</v>
      </c>
      <c r="AV7" s="46">
        <f>SUM(IF(P7&lt;&gt;".",P7)+IF(D7&lt;&gt;".",D7)+IF(X7&lt;&gt;".",X7)+IF(AB7&lt;&gt;".",AB7)+IF(AF7&lt;&gt;".",AF7)+IF(AJ7&lt;&gt;".",AJ7)+IF(AN7&lt;&gt;".",AN7)+IF(H7&lt;&gt;".",H7)+IF(L7&lt;&gt;".",L7))</f>
        <v>6</v>
      </c>
      <c r="AW7" s="59">
        <f t="shared" si="8"/>
        <v>20</v>
      </c>
      <c r="AX7" s="48"/>
      <c r="AY7" s="49">
        <f t="shared" si="9"/>
        <v>1</v>
      </c>
      <c r="AZ7" s="50"/>
      <c r="BA7" s="51">
        <f t="shared" si="10"/>
        <v>9</v>
      </c>
      <c r="BC7">
        <v>1</v>
      </c>
    </row>
    <row r="8" spans="1:55" ht="15.75" x14ac:dyDescent="0.25">
      <c r="A8" s="52" t="s">
        <v>646</v>
      </c>
      <c r="B8" s="53">
        <v>5</v>
      </c>
      <c r="C8" s="40">
        <f>(P38)</f>
        <v>0</v>
      </c>
      <c r="D8" s="40">
        <f>(N38)</f>
        <v>2</v>
      </c>
      <c r="E8" s="54" t="str">
        <f t="shared" si="11"/>
        <v>v</v>
      </c>
      <c r="F8" s="53">
        <v>4</v>
      </c>
      <c r="G8" s="40">
        <f>(N33)</f>
        <v>0</v>
      </c>
      <c r="H8" s="40">
        <f>(P33)</f>
        <v>2</v>
      </c>
      <c r="I8" s="54" t="str">
        <f t="shared" si="12"/>
        <v>v</v>
      </c>
      <c r="J8" s="53">
        <v>3</v>
      </c>
      <c r="K8" s="40">
        <f>(P28)</f>
        <v>0</v>
      </c>
      <c r="L8" s="40">
        <f>(N28)</f>
        <v>1</v>
      </c>
      <c r="M8" s="54" t="str">
        <f t="shared" si="13"/>
        <v>v</v>
      </c>
      <c r="N8" s="53">
        <v>2</v>
      </c>
      <c r="O8" s="40">
        <f>(P23)</f>
        <v>0</v>
      </c>
      <c r="P8" s="40">
        <f>(N23)</f>
        <v>3</v>
      </c>
      <c r="Q8" s="54" t="str">
        <f t="shared" si="14"/>
        <v>v</v>
      </c>
      <c r="R8" s="53">
        <v>1</v>
      </c>
      <c r="S8" s="40">
        <f>(P18)</f>
        <v>1</v>
      </c>
      <c r="T8" s="40">
        <f>(N18)</f>
        <v>1</v>
      </c>
      <c r="U8" s="54" t="str">
        <f>IF(S8=".","-",IF(S8&gt;T8,"g",IF(S8=T8,"d","v")))</f>
        <v>d</v>
      </c>
      <c r="V8" s="55"/>
      <c r="W8" s="56"/>
      <c r="X8" s="56"/>
      <c r="Y8" s="56"/>
      <c r="Z8" s="53">
        <v>8</v>
      </c>
      <c r="AA8" s="40">
        <f>(N60)</f>
        <v>0</v>
      </c>
      <c r="AB8" s="40">
        <f>(P60)</f>
        <v>0</v>
      </c>
      <c r="AC8" s="57" t="str">
        <f t="shared" si="0"/>
        <v>d</v>
      </c>
      <c r="AD8" s="53">
        <v>7</v>
      </c>
      <c r="AE8" s="40">
        <f>(N53)</f>
        <v>3</v>
      </c>
      <c r="AF8" s="40">
        <f>(P53)</f>
        <v>2</v>
      </c>
      <c r="AG8" s="57" t="str">
        <f t="shared" si="1"/>
        <v>g</v>
      </c>
      <c r="AH8" s="53">
        <v>6</v>
      </c>
      <c r="AI8" s="40">
        <f>(N47)</f>
        <v>0</v>
      </c>
      <c r="AJ8" s="40">
        <f>(P47)</f>
        <v>1</v>
      </c>
      <c r="AK8" s="57" t="str">
        <f t="shared" si="2"/>
        <v>v</v>
      </c>
      <c r="AL8" s="53">
        <v>9</v>
      </c>
      <c r="AM8" s="40" t="str">
        <f>(N66)</f>
        <v>.</v>
      </c>
      <c r="AN8" s="40" t="str">
        <f>(P66)</f>
        <v>.</v>
      </c>
      <c r="AO8" s="57" t="str">
        <f t="shared" si="3"/>
        <v>-</v>
      </c>
      <c r="AP8" s="58"/>
      <c r="AQ8" s="44">
        <f t="shared" si="4"/>
        <v>8</v>
      </c>
      <c r="AR8" s="45">
        <f t="shared" si="5"/>
        <v>1</v>
      </c>
      <c r="AS8" s="45">
        <f t="shared" si="6"/>
        <v>2</v>
      </c>
      <c r="AT8" s="45">
        <f t="shared" si="7"/>
        <v>5</v>
      </c>
      <c r="AU8" s="46">
        <f>SUM(IF(O8&lt;&gt;".",O8)+IF(S8&lt;&gt;".",S8)+IF(C8&lt;&gt;".",C8)+IF(AA8&lt;&gt;".",AA8)+IF(AE8&lt;&gt;".",AE8)+IF(AI8&lt;&gt;".",AI8)+IF(AM8&lt;&gt;".",AM8)+IF(G8&lt;&gt;".",G8)+IF(K8&lt;&gt;".",K8))</f>
        <v>4</v>
      </c>
      <c r="AV8" s="46">
        <f>SUM(IF(P8&lt;&gt;".",P8)+IF(T8&lt;&gt;".",T8)+IF(D8&lt;&gt;".",D8)+IF(AB8&lt;&gt;".",AB8)+IF(AF8&lt;&gt;".",AF8)+IF(AJ8&lt;&gt;".",AJ8)+IF(AN8&lt;&gt;".",AN8)+IF(H8&lt;&gt;".",H8)+IF(L8&lt;&gt;".",L8))</f>
        <v>12</v>
      </c>
      <c r="AW8" s="59">
        <f t="shared" si="8"/>
        <v>5</v>
      </c>
      <c r="AX8" s="48"/>
      <c r="AY8" s="49">
        <f t="shared" si="9"/>
        <v>7</v>
      </c>
      <c r="AZ8" s="50"/>
      <c r="BA8" s="51">
        <f t="shared" si="10"/>
        <v>-8</v>
      </c>
    </row>
    <row r="9" spans="1:55" ht="15.75" x14ac:dyDescent="0.25">
      <c r="A9" s="52" t="s">
        <v>647</v>
      </c>
      <c r="B9" s="53">
        <v>4</v>
      </c>
      <c r="C9" s="40">
        <f>(P32)</f>
        <v>1</v>
      </c>
      <c r="D9" s="40">
        <f>(N32)</f>
        <v>2</v>
      </c>
      <c r="E9" s="54" t="str">
        <f t="shared" si="11"/>
        <v>v</v>
      </c>
      <c r="F9" s="53">
        <v>3</v>
      </c>
      <c r="G9" s="40">
        <f>(P27)</f>
        <v>0</v>
      </c>
      <c r="H9" s="40">
        <f>(N27)</f>
        <v>2</v>
      </c>
      <c r="I9" s="54" t="str">
        <f t="shared" si="12"/>
        <v>v</v>
      </c>
      <c r="J9" s="53">
        <v>2</v>
      </c>
      <c r="K9" s="40">
        <f>(P22)</f>
        <v>0</v>
      </c>
      <c r="L9" s="40">
        <f>(N22)</f>
        <v>0</v>
      </c>
      <c r="M9" s="54" t="str">
        <f t="shared" si="13"/>
        <v>d</v>
      </c>
      <c r="N9" s="53">
        <v>1</v>
      </c>
      <c r="O9" s="40">
        <f>(P17)</f>
        <v>0</v>
      </c>
      <c r="P9" s="40">
        <f>(N17)</f>
        <v>1</v>
      </c>
      <c r="Q9" s="54" t="str">
        <f t="shared" si="14"/>
        <v>v</v>
      </c>
      <c r="R9" s="53">
        <v>9</v>
      </c>
      <c r="S9" s="40">
        <f>(P65)</f>
        <v>0</v>
      </c>
      <c r="T9" s="40">
        <f>(N65)</f>
        <v>1</v>
      </c>
      <c r="U9" s="54" t="str">
        <f>IF(S9=".","-",IF(S9&gt;T9,"g",IF(S9=T9,"d","v")))</f>
        <v>v</v>
      </c>
      <c r="V9" s="53">
        <v>8</v>
      </c>
      <c r="W9" s="40">
        <f>(P60)</f>
        <v>0</v>
      </c>
      <c r="X9" s="40">
        <f>(N60)</f>
        <v>0</v>
      </c>
      <c r="Y9" s="54" t="str">
        <f>IF(W9=".","-",IF(W9&gt;X9,"g",IF(W9=X9,"d","v")))</f>
        <v>d</v>
      </c>
      <c r="Z9" s="55"/>
      <c r="AA9" s="56"/>
      <c r="AB9" s="56"/>
      <c r="AC9" s="56"/>
      <c r="AD9" s="53">
        <v>6</v>
      </c>
      <c r="AE9" s="40">
        <f>(N48)</f>
        <v>3</v>
      </c>
      <c r="AF9" s="40">
        <f>(P48)</f>
        <v>1</v>
      </c>
      <c r="AG9" s="57" t="str">
        <f t="shared" si="1"/>
        <v>g</v>
      </c>
      <c r="AH9" s="53">
        <v>5</v>
      </c>
      <c r="AI9" s="40">
        <f>(N41)</f>
        <v>1</v>
      </c>
      <c r="AJ9" s="40">
        <f>(P41)</f>
        <v>0</v>
      </c>
      <c r="AK9" s="57" t="str">
        <f t="shared" si="2"/>
        <v>g</v>
      </c>
      <c r="AL9" s="53">
        <v>7</v>
      </c>
      <c r="AM9" s="40" t="str">
        <f>(N54)</f>
        <v>.</v>
      </c>
      <c r="AN9" s="40" t="str">
        <f>(P54)</f>
        <v>.</v>
      </c>
      <c r="AO9" s="57" t="str">
        <f t="shared" si="3"/>
        <v>-</v>
      </c>
      <c r="AP9" s="58"/>
      <c r="AQ9" s="44">
        <f t="shared" si="4"/>
        <v>8</v>
      </c>
      <c r="AR9" s="45">
        <f t="shared" si="5"/>
        <v>2</v>
      </c>
      <c r="AS9" s="45">
        <f t="shared" si="6"/>
        <v>2</v>
      </c>
      <c r="AT9" s="45">
        <f t="shared" si="7"/>
        <v>4</v>
      </c>
      <c r="AU9" s="46">
        <f>SUM(IF(O9&lt;&gt;".",O9)+IF(S9&lt;&gt;".",S9)+IF(W9&lt;&gt;".",W9)+IF(C9&lt;&gt;".",C9)+IF(AE9&lt;&gt;".",AE9)+IF(AI9&lt;&gt;".",AI9)+IF(AM9&lt;&gt;".",AM9)+IF(G9&lt;&gt;".",G9)+IF(K9&lt;&gt;".",K9))</f>
        <v>5</v>
      </c>
      <c r="AV9" s="46">
        <f>SUM(IF(P9&lt;&gt;".",P9)+IF(T9&lt;&gt;".",T9)+IF(X9&lt;&gt;".",X9)+IF(D9&lt;&gt;".",D9)+IF(AF9&lt;&gt;".",AF9)+IF(AJ9&lt;&gt;".",AJ9)+IF(AN9&lt;&gt;".",AN9)+IF(H9&lt;&gt;".",H9)+IF(L9&lt;&gt;".",L9))</f>
        <v>7</v>
      </c>
      <c r="AW9" s="59">
        <f t="shared" si="8"/>
        <v>8</v>
      </c>
      <c r="AX9" s="48"/>
      <c r="AY9" s="49">
        <f t="shared" si="9"/>
        <v>6</v>
      </c>
      <c r="AZ9" s="50"/>
      <c r="BA9" s="51">
        <f t="shared" si="10"/>
        <v>-2</v>
      </c>
    </row>
    <row r="10" spans="1:55" s="64" customFormat="1" ht="15.75" x14ac:dyDescent="0.25">
      <c r="A10" s="60" t="s">
        <v>655</v>
      </c>
      <c r="B10" s="53">
        <v>3</v>
      </c>
      <c r="C10" s="40">
        <f>(P26)</f>
        <v>1</v>
      </c>
      <c r="D10" s="40">
        <f>(N26)</f>
        <v>4</v>
      </c>
      <c r="E10" s="57" t="str">
        <f t="shared" si="11"/>
        <v>v</v>
      </c>
      <c r="F10" s="53">
        <v>2</v>
      </c>
      <c r="G10" s="40">
        <f>(P21)</f>
        <v>1</v>
      </c>
      <c r="H10" s="40">
        <f>(N21)</f>
        <v>4</v>
      </c>
      <c r="I10" s="57" t="str">
        <f t="shared" si="12"/>
        <v>v</v>
      </c>
      <c r="J10" s="53">
        <v>1</v>
      </c>
      <c r="K10" s="40">
        <f>(P16)</f>
        <v>1</v>
      </c>
      <c r="L10" s="40">
        <f>(N16)</f>
        <v>5</v>
      </c>
      <c r="M10" s="57" t="str">
        <f t="shared" si="13"/>
        <v>v</v>
      </c>
      <c r="N10" s="53">
        <v>9</v>
      </c>
      <c r="O10" s="40">
        <f>(P64)</f>
        <v>0</v>
      </c>
      <c r="P10" s="40">
        <f>(N64)</f>
        <v>3</v>
      </c>
      <c r="Q10" s="57" t="str">
        <f t="shared" si="14"/>
        <v>v</v>
      </c>
      <c r="R10" s="53">
        <v>8</v>
      </c>
      <c r="S10" s="40">
        <f>(P59)</f>
        <v>1</v>
      </c>
      <c r="T10" s="40">
        <f>(N59)</f>
        <v>3</v>
      </c>
      <c r="U10" s="57" t="str">
        <f>IF(S10=".","-",IF(S10&gt;T10,"g",IF(S10=T10,"d","v")))</f>
        <v>v</v>
      </c>
      <c r="V10" s="53">
        <v>7</v>
      </c>
      <c r="W10" s="40">
        <f>(P53)</f>
        <v>2</v>
      </c>
      <c r="X10" s="40">
        <f>(N53)</f>
        <v>3</v>
      </c>
      <c r="Y10" s="57" t="str">
        <f>IF(W10=".","-",IF(W10&gt;X10,"g",IF(W10=X10,"d","v")))</f>
        <v>v</v>
      </c>
      <c r="Z10" s="53">
        <v>6</v>
      </c>
      <c r="AA10" s="40">
        <f>(P48)</f>
        <v>1</v>
      </c>
      <c r="AB10" s="40">
        <f>(N48)</f>
        <v>3</v>
      </c>
      <c r="AC10" s="57" t="str">
        <f>IF(AA10=".","-",IF(AA10&gt;AB10,"g",IF(AA10=AB10,"d","v")))</f>
        <v>v</v>
      </c>
      <c r="AD10" s="55"/>
      <c r="AE10" s="56"/>
      <c r="AF10" s="56"/>
      <c r="AG10" s="56"/>
      <c r="AH10" s="53">
        <v>4</v>
      </c>
      <c r="AI10" s="40">
        <f>(N36)</f>
        <v>3</v>
      </c>
      <c r="AJ10" s="40">
        <f>(P36)</f>
        <v>2</v>
      </c>
      <c r="AK10" s="57" t="str">
        <f t="shared" si="2"/>
        <v>g</v>
      </c>
      <c r="AL10" s="53">
        <v>5</v>
      </c>
      <c r="AM10" s="40" t="str">
        <f>(N42)</f>
        <v>.</v>
      </c>
      <c r="AN10" s="40" t="str">
        <f>(P42)</f>
        <v>.</v>
      </c>
      <c r="AO10" s="61" t="str">
        <f t="shared" si="3"/>
        <v>-</v>
      </c>
      <c r="AP10" s="62"/>
      <c r="AQ10" s="44">
        <f t="shared" si="4"/>
        <v>8</v>
      </c>
      <c r="AR10" s="45">
        <f t="shared" si="5"/>
        <v>1</v>
      </c>
      <c r="AS10" s="45">
        <f t="shared" si="6"/>
        <v>0</v>
      </c>
      <c r="AT10" s="45">
        <f t="shared" si="7"/>
        <v>7</v>
      </c>
      <c r="AU10" s="46">
        <f>SUM(IF(O10&lt;&gt;".",O10)+IF(S10&lt;&gt;".",S10)+IF(W10&lt;&gt;".",W10)+IF(AA10&lt;&gt;".",AA10)+IF(C10&lt;&gt;".",C10)+IF(AI10&lt;&gt;".",AI10)+IF(AM10&lt;&gt;".",AM10)+IF(G10&lt;&gt;".",G10)+IF(K10&lt;&gt;".",K10))</f>
        <v>10</v>
      </c>
      <c r="AV10" s="46">
        <f>SUM(IF(P10&lt;&gt;".",P10)+IF(T10&lt;&gt;".",T10)+IF(X10&lt;&gt;".",X10)+IF(AB10&lt;&gt;".",AB10)+IF(D10&lt;&gt;".",D10)+IF(AJ10&lt;&gt;".",AJ10)+IF(AN10&lt;&gt;".",AN10)+IF(H10&lt;&gt;".",H10)+IF(L10&lt;&gt;".",L10))</f>
        <v>27</v>
      </c>
      <c r="AW10" s="63">
        <f t="shared" si="8"/>
        <v>3</v>
      </c>
      <c r="AX10" s="48"/>
      <c r="AY10" s="49">
        <f t="shared" si="9"/>
        <v>8</v>
      </c>
      <c r="AZ10" s="50"/>
      <c r="BA10" s="51">
        <f t="shared" si="10"/>
        <v>-17</v>
      </c>
    </row>
    <row r="11" spans="1:55" ht="15.75" x14ac:dyDescent="0.25">
      <c r="A11" s="36" t="s">
        <v>706</v>
      </c>
      <c r="B11" s="65">
        <v>2</v>
      </c>
      <c r="C11" s="66">
        <f>(P20)</f>
        <v>1</v>
      </c>
      <c r="D11" s="66">
        <f>(N20)</f>
        <v>5</v>
      </c>
      <c r="E11" s="54" t="str">
        <f t="shared" si="11"/>
        <v>v</v>
      </c>
      <c r="F11" s="65">
        <v>1</v>
      </c>
      <c r="G11" s="66">
        <f>(P15)</f>
        <v>0</v>
      </c>
      <c r="H11" s="66">
        <f>(N15)</f>
        <v>5</v>
      </c>
      <c r="I11" s="54" t="str">
        <f t="shared" si="12"/>
        <v>v</v>
      </c>
      <c r="J11" s="65">
        <v>9</v>
      </c>
      <c r="K11" s="66">
        <f>(P63)</f>
        <v>1</v>
      </c>
      <c r="L11" s="66">
        <f>(N63)</f>
        <v>3</v>
      </c>
      <c r="M11" s="54" t="str">
        <f t="shared" si="13"/>
        <v>v</v>
      </c>
      <c r="N11" s="65">
        <v>8</v>
      </c>
      <c r="O11" s="66">
        <f>(P58)</f>
        <v>0</v>
      </c>
      <c r="P11" s="66">
        <f>(N58)</f>
        <v>3</v>
      </c>
      <c r="Q11" s="54" t="str">
        <f t="shared" si="14"/>
        <v>v</v>
      </c>
      <c r="R11" s="65">
        <v>7</v>
      </c>
      <c r="S11" s="66">
        <f>(P52)</f>
        <v>1</v>
      </c>
      <c r="T11" s="66">
        <f>(N52)</f>
        <v>4</v>
      </c>
      <c r="U11" s="54" t="str">
        <f>IF(S11=".","-",IF(S11&gt;T11,"g",IF(S11=T11,"d","v")))</f>
        <v>v</v>
      </c>
      <c r="V11" s="65">
        <v>6</v>
      </c>
      <c r="W11" s="66">
        <f>(P47)</f>
        <v>1</v>
      </c>
      <c r="X11" s="66">
        <f>(N47)</f>
        <v>0</v>
      </c>
      <c r="Y11" s="54" t="str">
        <f>IF(W11=".","-",IF(W11&gt;X11,"g",IF(W11=X11,"d","v")))</f>
        <v>g</v>
      </c>
      <c r="Z11" s="65">
        <v>5</v>
      </c>
      <c r="AA11" s="66">
        <f>(P41)</f>
        <v>0</v>
      </c>
      <c r="AB11" s="66">
        <f>(N41)</f>
        <v>1</v>
      </c>
      <c r="AC11" s="54" t="str">
        <f>IF(AA11=".","-",IF(AA11&gt;AB11,"g",IF(AA11=AB11,"d","v")))</f>
        <v>v</v>
      </c>
      <c r="AD11" s="65">
        <v>4</v>
      </c>
      <c r="AE11" s="66">
        <f>(P36)</f>
        <v>2</v>
      </c>
      <c r="AF11" s="66">
        <f>(N36)</f>
        <v>3</v>
      </c>
      <c r="AG11" s="54" t="str">
        <f>IF(AE11=".","-",IF(AE11&gt;AF11,"g",IF(AE11=AF11,"d","v")))</f>
        <v>v</v>
      </c>
      <c r="AH11" s="67"/>
      <c r="AI11" s="68"/>
      <c r="AJ11" s="68"/>
      <c r="AK11" s="68"/>
      <c r="AL11" s="65">
        <v>3</v>
      </c>
      <c r="AM11" s="66" t="str">
        <f>(N30)</f>
        <v>.</v>
      </c>
      <c r="AN11" s="66" t="str">
        <f>(P30)</f>
        <v>.</v>
      </c>
      <c r="AO11" s="54" t="str">
        <f t="shared" si="3"/>
        <v>-</v>
      </c>
      <c r="AP11" s="43"/>
      <c r="AQ11" s="44">
        <f t="shared" si="4"/>
        <v>8</v>
      </c>
      <c r="AR11" s="45">
        <f t="shared" si="5"/>
        <v>1</v>
      </c>
      <c r="AS11" s="45">
        <f t="shared" si="6"/>
        <v>0</v>
      </c>
      <c r="AT11" s="45">
        <f t="shared" si="7"/>
        <v>7</v>
      </c>
      <c r="AU11" s="46">
        <f>SUM(IF(O11&lt;&gt;".",O11)+IF(S11&lt;&gt;".",S11)+IF(W11&lt;&gt;".",W11)+IF(AA11&lt;&gt;".",AA11)+IF(AE11&lt;&gt;".",AE11)+IF(C11&lt;&gt;".",C11)+IF(AM11&lt;&gt;".",AM11)+IF(G11&lt;&gt;".",G11)+IF(K11&lt;&gt;".",K11))</f>
        <v>6</v>
      </c>
      <c r="AV11" s="46">
        <f>SUM(IF(P11&lt;&gt;".",P11)+IF(T11&lt;&gt;".",T11)+IF(X11&lt;&gt;".",X11)+IF(AB11&lt;&gt;".",AB11)+IF(AF11&lt;&gt;".",AF11)+IF(D11&lt;&gt;".",D11)+IF(AN11&lt;&gt;".",AN11)+IF(H11&lt;&gt;".",H11)+IF(L11&lt;&gt;".",L11))</f>
        <v>24</v>
      </c>
      <c r="AW11" s="47">
        <f t="shared" si="8"/>
        <v>3</v>
      </c>
      <c r="AX11" s="48"/>
      <c r="AY11" s="49">
        <f t="shared" si="9"/>
        <v>8</v>
      </c>
      <c r="AZ11" s="50"/>
      <c r="BA11" s="51">
        <f t="shared" si="10"/>
        <v>-18</v>
      </c>
    </row>
    <row r="12" spans="1:55" s="64" customFormat="1" ht="16.5" thickBot="1" x14ac:dyDescent="0.3">
      <c r="A12" s="69" t="s">
        <v>657</v>
      </c>
      <c r="B12" s="70">
        <v>1</v>
      </c>
      <c r="C12" s="71" t="str">
        <f>(P14)</f>
        <v>.</v>
      </c>
      <c r="D12" s="71" t="str">
        <f>(N14)</f>
        <v>.</v>
      </c>
      <c r="E12" s="72" t="str">
        <f t="shared" si="11"/>
        <v>-</v>
      </c>
      <c r="F12" s="70">
        <v>8</v>
      </c>
      <c r="G12" s="71" t="str">
        <f>(P57)</f>
        <v>.</v>
      </c>
      <c r="H12" s="71" t="str">
        <f>(N57)</f>
        <v>.</v>
      </c>
      <c r="I12" s="72" t="str">
        <f t="shared" si="12"/>
        <v>-</v>
      </c>
      <c r="J12" s="70">
        <v>6</v>
      </c>
      <c r="K12" s="71" t="str">
        <f>(P46)</f>
        <v>.</v>
      </c>
      <c r="L12" s="71" t="str">
        <f>(N46)</f>
        <v>.</v>
      </c>
      <c r="M12" s="72" t="str">
        <f t="shared" si="13"/>
        <v>-</v>
      </c>
      <c r="N12" s="70">
        <v>4</v>
      </c>
      <c r="O12" s="71" t="str">
        <f>(P35)</f>
        <v>.</v>
      </c>
      <c r="P12" s="71" t="str">
        <f>(N35)</f>
        <v>.</v>
      </c>
      <c r="Q12" s="72" t="str">
        <f t="shared" si="14"/>
        <v>-</v>
      </c>
      <c r="R12" s="70">
        <v>2</v>
      </c>
      <c r="S12" s="71" t="str">
        <f>(P24)</f>
        <v>.</v>
      </c>
      <c r="T12" s="71" t="str">
        <f>(N24)</f>
        <v>.</v>
      </c>
      <c r="U12" s="72" t="str">
        <f>IF(S12=".","-",IF(S12&gt;T12,"g",IF(S12=T12,"d","v")))</f>
        <v>-</v>
      </c>
      <c r="V12" s="70">
        <v>9</v>
      </c>
      <c r="W12" s="71" t="str">
        <f>(P66)</f>
        <v>.</v>
      </c>
      <c r="X12" s="71" t="str">
        <f>(N66)</f>
        <v>.</v>
      </c>
      <c r="Y12" s="72" t="str">
        <f>IF(W12=".","-",IF(W12&gt;X12,"g",IF(W12=X12,"d","v")))</f>
        <v>-</v>
      </c>
      <c r="Z12" s="70">
        <v>7</v>
      </c>
      <c r="AA12" s="71" t="str">
        <f>(P54)</f>
        <v>.</v>
      </c>
      <c r="AB12" s="71" t="str">
        <f>(N54)</f>
        <v>.</v>
      </c>
      <c r="AC12" s="72" t="str">
        <f>IF(AA12=".","-",IF(AA12&gt;AB12,"g",IF(AA12=AB12,"d","v")))</f>
        <v>-</v>
      </c>
      <c r="AD12" s="70">
        <v>5</v>
      </c>
      <c r="AE12" s="71" t="str">
        <f>(P42)</f>
        <v>.</v>
      </c>
      <c r="AF12" s="71" t="str">
        <f>(N42)</f>
        <v>.</v>
      </c>
      <c r="AG12" s="72" t="str">
        <f>IF(AE12=".","-",IF(AE12&gt;AF12,"g",IF(AE12=AF12,"d","v")))</f>
        <v>-</v>
      </c>
      <c r="AH12" s="70">
        <v>3</v>
      </c>
      <c r="AI12" s="71" t="str">
        <f>(P30)</f>
        <v>.</v>
      </c>
      <c r="AJ12" s="71" t="str">
        <f>(N30)</f>
        <v>.</v>
      </c>
      <c r="AK12" s="72" t="str">
        <f>IF(AI12=".","-",IF(AI12&gt;AJ12,"g",IF(AI12=AJ12,"d","v")))</f>
        <v>-</v>
      </c>
      <c r="AL12" s="73"/>
      <c r="AM12" s="74"/>
      <c r="AN12" s="74"/>
      <c r="AO12" s="75"/>
      <c r="AP12" s="62"/>
      <c r="AQ12" s="76">
        <f t="shared" si="4"/>
        <v>0</v>
      </c>
      <c r="AR12" s="77">
        <f t="shared" si="5"/>
        <v>0</v>
      </c>
      <c r="AS12" s="77">
        <f t="shared" si="6"/>
        <v>0</v>
      </c>
      <c r="AT12" s="77">
        <f t="shared" si="7"/>
        <v>0</v>
      </c>
      <c r="AU12" s="78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78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79">
        <f t="shared" si="8"/>
        <v>0</v>
      </c>
      <c r="AX12" s="80"/>
      <c r="AY12" s="81">
        <f t="shared" si="9"/>
        <v>10</v>
      </c>
      <c r="AZ12" s="50"/>
      <c r="BA12" s="51">
        <f t="shared" si="10"/>
        <v>0</v>
      </c>
    </row>
    <row r="13" spans="1:55" s="64" customFormat="1" ht="3.75" customHeight="1" thickTop="1" x14ac:dyDescent="0.25">
      <c r="B13" s="82"/>
      <c r="C13" s="83"/>
      <c r="D13" s="83"/>
      <c r="E13" s="84"/>
      <c r="F13" s="82"/>
      <c r="G13" s="83"/>
      <c r="H13" s="83"/>
      <c r="I13" s="84"/>
      <c r="J13" s="82"/>
      <c r="K13" s="83"/>
      <c r="L13" s="83"/>
      <c r="M13" s="84"/>
      <c r="N13" s="82"/>
      <c r="O13" s="83"/>
      <c r="P13" s="83"/>
      <c r="Q13" s="84"/>
      <c r="R13" s="82"/>
      <c r="S13" s="83"/>
      <c r="T13" s="83"/>
      <c r="U13" s="84"/>
      <c r="V13" s="82"/>
      <c r="W13" s="83"/>
      <c r="X13" s="83"/>
      <c r="Y13" s="84"/>
      <c r="Z13" s="82"/>
      <c r="AA13" s="83"/>
      <c r="AB13" s="83"/>
      <c r="AC13" s="84"/>
      <c r="AH13" s="82"/>
      <c r="AI13" s="83"/>
      <c r="AJ13" s="83"/>
      <c r="AK13" s="84"/>
      <c r="AQ13" s="85"/>
      <c r="AR13" s="86"/>
      <c r="AS13" s="86"/>
      <c r="AT13" s="86"/>
      <c r="AU13" s="87"/>
      <c r="AV13" s="87"/>
      <c r="AW13" s="88"/>
    </row>
    <row r="14" spans="1:55" s="64" customFormat="1" ht="26.25" x14ac:dyDescent="0.3">
      <c r="A14" s="89">
        <v>1</v>
      </c>
      <c r="B14" s="90"/>
      <c r="D14" s="91"/>
      <c r="K14" s="92"/>
      <c r="L14" s="93" t="str">
        <f>($A$3)</f>
        <v>Fülöp</v>
      </c>
      <c r="M14" s="92"/>
      <c r="N14" s="94" t="s">
        <v>370</v>
      </c>
      <c r="O14" s="95" t="s">
        <v>668</v>
      </c>
      <c r="P14" s="94" t="s">
        <v>370</v>
      </c>
      <c r="R14" s="64" t="str">
        <f>($A$12)</f>
        <v>pihenő</v>
      </c>
      <c r="W14" s="92"/>
      <c r="Y14" s="91"/>
      <c r="AY14" s="96"/>
    </row>
    <row r="15" spans="1:55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($A$4)</f>
        <v>Nagy B</v>
      </c>
      <c r="N15" s="94">
        <v>5</v>
      </c>
      <c r="O15" s="95" t="s">
        <v>668</v>
      </c>
      <c r="P15" s="94">
        <v>0</v>
      </c>
      <c r="R15" s="64" t="str">
        <f>($A$11)</f>
        <v>Szathmáry F</v>
      </c>
      <c r="S15" s="64"/>
      <c r="V15" s="64"/>
      <c r="Z15" s="64"/>
      <c r="AA15" s="99"/>
      <c r="AI15" s="99"/>
      <c r="AJ15" s="95"/>
      <c r="AK15" s="99"/>
      <c r="AM15" s="64"/>
      <c r="AN15" s="64"/>
      <c r="AO15" s="64"/>
      <c r="AP15" s="64"/>
      <c r="AQ15" s="64"/>
      <c r="AR15" s="64"/>
      <c r="AT15" s="64"/>
      <c r="AU15" s="64"/>
      <c r="AV15" s="64"/>
      <c r="AW15" s="64"/>
      <c r="AY15" s="96"/>
    </row>
    <row r="16" spans="1:55" ht="20.25" x14ac:dyDescent="0.3">
      <c r="A16" s="97"/>
      <c r="B16" s="98"/>
      <c r="D16" s="91"/>
      <c r="E16" s="64"/>
      <c r="F16" s="64"/>
      <c r="G16" s="64"/>
      <c r="H16" s="64"/>
      <c r="I16" s="64"/>
      <c r="J16" s="64"/>
      <c r="L16" s="93" t="str">
        <f>($A$5)</f>
        <v>Koczor</v>
      </c>
      <c r="N16" s="94">
        <v>5</v>
      </c>
      <c r="O16" s="95" t="s">
        <v>668</v>
      </c>
      <c r="P16" s="94">
        <v>1</v>
      </c>
      <c r="Q16" s="99" t="s">
        <v>669</v>
      </c>
      <c r="R16" s="64" t="str">
        <f>($A$10)</f>
        <v>Benkő</v>
      </c>
      <c r="S16" s="64"/>
      <c r="V16" s="64"/>
      <c r="Y16" s="91"/>
      <c r="Z16" s="64"/>
      <c r="AA16" s="92"/>
      <c r="AI16" s="92"/>
      <c r="AJ16" s="92"/>
      <c r="AK16" s="92"/>
      <c r="AM16" s="64"/>
      <c r="AN16" s="64"/>
      <c r="AO16" s="64"/>
      <c r="AP16" s="64"/>
      <c r="AQ16" s="64"/>
      <c r="AR16" s="64"/>
      <c r="AT16" s="64"/>
      <c r="AU16" s="64"/>
      <c r="AV16" s="64"/>
      <c r="AW16" s="64"/>
      <c r="AY16" s="96"/>
      <c r="AZ16" s="64"/>
    </row>
    <row r="17" spans="1:52" ht="20.25" x14ac:dyDescent="0.3">
      <c r="A17" s="97"/>
      <c r="B17" s="98"/>
      <c r="E17" s="64"/>
      <c r="F17" s="64"/>
      <c r="G17" s="64"/>
      <c r="H17" s="64"/>
      <c r="I17" s="64"/>
      <c r="J17" s="64"/>
      <c r="L17" s="93" t="str">
        <f>($A$6)</f>
        <v>Mészáros Gy</v>
      </c>
      <c r="N17" s="94">
        <v>1</v>
      </c>
      <c r="O17" s="95" t="s">
        <v>668</v>
      </c>
      <c r="P17" s="94">
        <v>0</v>
      </c>
      <c r="R17" s="64" t="str">
        <f>($A$9)</f>
        <v>Csekei</v>
      </c>
      <c r="S17" s="64"/>
      <c r="V17" s="64"/>
      <c r="Z17" s="64"/>
      <c r="AA17" s="99"/>
      <c r="AI17" s="99"/>
      <c r="AJ17" s="95"/>
      <c r="AK17" s="99"/>
      <c r="AM17" s="64"/>
      <c r="AN17" s="64"/>
      <c r="AO17" s="64"/>
      <c r="AP17" s="64"/>
      <c r="AQ17" s="64"/>
      <c r="AR17" s="64"/>
      <c r="AT17" s="64"/>
      <c r="AU17" s="64"/>
      <c r="AV17" s="64"/>
      <c r="AW17" s="64"/>
      <c r="AY17" s="96"/>
    </row>
    <row r="18" spans="1:52" ht="20.25" x14ac:dyDescent="0.3">
      <c r="A18" s="97"/>
      <c r="B18" s="98"/>
      <c r="D18" s="91"/>
      <c r="E18" s="64"/>
      <c r="F18" s="64"/>
      <c r="G18" s="64"/>
      <c r="H18" s="64"/>
      <c r="I18" s="64"/>
      <c r="J18" s="64"/>
      <c r="L18" s="93" t="str">
        <f>($A$7)</f>
        <v>Plemic</v>
      </c>
      <c r="N18" s="94">
        <v>1</v>
      </c>
      <c r="O18" s="95" t="s">
        <v>668</v>
      </c>
      <c r="P18" s="94">
        <v>1</v>
      </c>
      <c r="Q18" s="99" t="s">
        <v>669</v>
      </c>
      <c r="R18" s="64" t="str">
        <f>($A$8)</f>
        <v>Máté</v>
      </c>
      <c r="S18" s="64"/>
      <c r="V18" s="64"/>
      <c r="Y18" s="91"/>
      <c r="Z18" s="64"/>
      <c r="AA18" s="92"/>
      <c r="AI18" s="92"/>
      <c r="AJ18" s="92"/>
      <c r="AK18" s="92"/>
      <c r="AM18" s="64"/>
      <c r="AN18" s="64"/>
      <c r="AO18" s="64"/>
      <c r="AP18" s="64"/>
      <c r="AQ18" s="64"/>
      <c r="AR18" s="64"/>
      <c r="AT18" s="64"/>
      <c r="AU18" s="64"/>
      <c r="AV18" s="64"/>
      <c r="AW18" s="64"/>
      <c r="AY18" s="96"/>
      <c r="AZ18" s="64"/>
    </row>
    <row r="19" spans="1:52" ht="3.75" customHeight="1" x14ac:dyDescent="0.3">
      <c r="A19" s="97"/>
      <c r="B19" s="98"/>
      <c r="C19" s="100"/>
      <c r="D19" s="101"/>
      <c r="E19" s="98"/>
      <c r="F19" s="98"/>
      <c r="G19" s="98"/>
      <c r="H19" s="98"/>
      <c r="I19" s="98"/>
      <c r="J19" s="98"/>
      <c r="K19" s="102"/>
      <c r="L19" s="102"/>
      <c r="M19" s="102"/>
      <c r="N19" s="98"/>
      <c r="O19" s="103"/>
      <c r="P19" s="104"/>
      <c r="Q19" s="103"/>
      <c r="R19" s="98"/>
      <c r="S19" s="98"/>
      <c r="T19" s="102"/>
      <c r="U19" s="102"/>
      <c r="V19" s="98"/>
      <c r="W19" s="102"/>
      <c r="X19" s="102"/>
      <c r="Y19" s="102"/>
      <c r="Z19" s="98"/>
      <c r="AA19" s="103"/>
      <c r="AB19" s="104"/>
      <c r="AC19" s="103"/>
      <c r="AD19" s="102"/>
      <c r="AE19" s="98"/>
      <c r="AF19" s="98"/>
      <c r="AG19" s="98"/>
      <c r="AH19" s="98"/>
      <c r="AI19" s="103"/>
      <c r="AJ19" s="104"/>
      <c r="AK19" s="103"/>
      <c r="AL19" s="102"/>
      <c r="AM19" s="98"/>
      <c r="AN19" s="98"/>
      <c r="AO19" s="98"/>
      <c r="AP19" s="64"/>
      <c r="AQ19" s="64"/>
      <c r="AR19" s="64"/>
      <c r="AS19" s="64"/>
      <c r="AT19" s="64"/>
      <c r="AU19" s="64"/>
      <c r="AV19" s="64"/>
      <c r="AW19" s="64"/>
    </row>
    <row r="20" spans="1:52" s="64" customFormat="1" ht="26.25" x14ac:dyDescent="0.3">
      <c r="A20" s="89">
        <v>2</v>
      </c>
      <c r="B20" s="105"/>
      <c r="D20" s="91"/>
      <c r="K20" s="92"/>
      <c r="L20" s="93" t="str">
        <f>($A$3)</f>
        <v>Fülöp</v>
      </c>
      <c r="M20" s="92"/>
      <c r="N20" s="94">
        <v>5</v>
      </c>
      <c r="O20" s="95" t="s">
        <v>668</v>
      </c>
      <c r="P20" s="94">
        <v>1</v>
      </c>
      <c r="R20" s="64" t="str">
        <f>($A$11)</f>
        <v>Szathmáry F</v>
      </c>
      <c r="W20" s="92"/>
      <c r="Y20" s="91"/>
      <c r="AY20" s="96"/>
    </row>
    <row r="21" spans="1:52" ht="20.25" x14ac:dyDescent="0.3">
      <c r="A21" s="97"/>
      <c r="B21" s="106"/>
      <c r="E21" s="64"/>
      <c r="F21" s="64"/>
      <c r="G21" s="64"/>
      <c r="H21" s="64"/>
      <c r="I21" s="64"/>
      <c r="J21" s="64"/>
      <c r="L21" s="93" t="str">
        <f>($A$4)</f>
        <v>Nagy B</v>
      </c>
      <c r="N21" s="94">
        <v>4</v>
      </c>
      <c r="O21" s="95" t="s">
        <v>668</v>
      </c>
      <c r="P21" s="94">
        <v>1</v>
      </c>
      <c r="Q21" s="99"/>
      <c r="R21" s="64" t="str">
        <f>($A$10)</f>
        <v>Benkő</v>
      </c>
      <c r="S21" s="64"/>
      <c r="V21" s="64"/>
      <c r="Z21" s="64"/>
      <c r="AA21" s="99"/>
      <c r="AI21" s="99"/>
      <c r="AJ21" s="95"/>
      <c r="AK21" s="99"/>
      <c r="AM21" s="64"/>
      <c r="AN21" s="64"/>
      <c r="AO21" s="64"/>
      <c r="AP21" s="64"/>
      <c r="AQ21" s="64"/>
      <c r="AR21" s="64"/>
      <c r="AT21" s="64"/>
      <c r="AU21" s="64"/>
      <c r="AV21" s="64"/>
      <c r="AW21" s="64"/>
      <c r="AY21" s="96"/>
    </row>
    <row r="22" spans="1:52" ht="20.25" x14ac:dyDescent="0.3">
      <c r="A22" s="97"/>
      <c r="B22" s="106"/>
      <c r="D22" s="91"/>
      <c r="E22" s="64"/>
      <c r="F22" s="64"/>
      <c r="G22" s="64"/>
      <c r="H22" s="64"/>
      <c r="I22" s="64"/>
      <c r="J22" s="64"/>
      <c r="L22" s="93" t="str">
        <f>($A$5)</f>
        <v>Koczor</v>
      </c>
      <c r="N22" s="94">
        <v>0</v>
      </c>
      <c r="O22" s="95" t="s">
        <v>668</v>
      </c>
      <c r="P22" s="94">
        <v>0</v>
      </c>
      <c r="Q22" s="99" t="s">
        <v>669</v>
      </c>
      <c r="R22" s="64" t="str">
        <f>($A$9)</f>
        <v>Csekei</v>
      </c>
      <c r="V22" s="64"/>
      <c r="Y22" s="91"/>
      <c r="Z22" s="64"/>
      <c r="AA22" s="92"/>
      <c r="AI22" s="92"/>
      <c r="AJ22" s="92"/>
      <c r="AK22" s="92"/>
      <c r="AM22" s="64"/>
      <c r="AN22" s="64"/>
      <c r="AO22" s="64"/>
      <c r="AP22" s="64"/>
      <c r="AQ22" s="64"/>
      <c r="AR22" s="64"/>
      <c r="AT22" s="64"/>
      <c r="AU22" s="64"/>
      <c r="AV22" s="64"/>
      <c r="AW22" s="64"/>
      <c r="AY22" s="96"/>
      <c r="AZ22" s="64"/>
    </row>
    <row r="23" spans="1:52" ht="20.25" x14ac:dyDescent="0.3">
      <c r="A23" s="97"/>
      <c r="B23" s="106"/>
      <c r="E23" s="64"/>
      <c r="F23" s="64"/>
      <c r="G23" s="64"/>
      <c r="H23" s="64"/>
      <c r="I23" s="64"/>
      <c r="J23" s="64"/>
      <c r="L23" s="93" t="str">
        <f>($A$6)</f>
        <v>Mészáros Gy</v>
      </c>
      <c r="N23" s="94">
        <v>3</v>
      </c>
      <c r="O23" s="95" t="s">
        <v>668</v>
      </c>
      <c r="P23" s="94">
        <v>0</v>
      </c>
      <c r="Q23" s="99" t="s">
        <v>669</v>
      </c>
      <c r="R23" s="64" t="str">
        <f>($A$8)</f>
        <v>Máté</v>
      </c>
      <c r="S23" s="64"/>
      <c r="V23" s="64"/>
      <c r="Z23" s="64"/>
      <c r="AA23" s="99"/>
      <c r="AI23" s="99"/>
      <c r="AJ23" s="95"/>
      <c r="AK23" s="99"/>
      <c r="AM23" s="64"/>
      <c r="AN23" s="64"/>
      <c r="AO23" s="64"/>
      <c r="AP23" s="64"/>
      <c r="AQ23" s="64"/>
      <c r="AR23" s="64"/>
      <c r="AT23" s="64"/>
      <c r="AU23" s="64"/>
      <c r="AV23" s="64"/>
      <c r="AW23" s="64"/>
      <c r="AY23" s="96"/>
    </row>
    <row r="24" spans="1:52" ht="20.25" x14ac:dyDescent="0.3">
      <c r="A24" s="97"/>
      <c r="B24" s="106"/>
      <c r="D24" s="91"/>
      <c r="E24" s="64"/>
      <c r="F24" s="64"/>
      <c r="G24" s="64"/>
      <c r="H24" s="64"/>
      <c r="I24" s="64"/>
      <c r="J24" s="64"/>
      <c r="L24" s="93" t="str">
        <f>($A$7)</f>
        <v>Plemic</v>
      </c>
      <c r="N24" s="94" t="s">
        <v>370</v>
      </c>
      <c r="O24" s="95" t="s">
        <v>668</v>
      </c>
      <c r="P24" s="94" t="s">
        <v>370</v>
      </c>
      <c r="Q24" s="99" t="s">
        <v>669</v>
      </c>
      <c r="R24" s="64" t="str">
        <f>($A$12)</f>
        <v>pihenő</v>
      </c>
      <c r="S24" s="64"/>
      <c r="V24" s="64"/>
      <c r="Y24" s="91"/>
      <c r="Z24" s="64"/>
      <c r="AA24" s="92"/>
      <c r="AI24" s="92"/>
      <c r="AJ24" s="92"/>
      <c r="AK24" s="92"/>
      <c r="AM24" s="64"/>
      <c r="AN24" s="64"/>
      <c r="AO24" s="64"/>
      <c r="AP24" s="64"/>
      <c r="AQ24" s="64"/>
      <c r="AR24" s="64"/>
      <c r="AT24" s="64"/>
      <c r="AU24" s="64"/>
      <c r="AV24" s="64"/>
      <c r="AW24" s="64"/>
      <c r="AY24" s="96"/>
      <c r="AZ24" s="64"/>
    </row>
    <row r="25" spans="1:52" ht="3.75" customHeight="1" x14ac:dyDescent="0.3">
      <c r="A25" s="97"/>
      <c r="B25" s="106"/>
      <c r="C25" s="107"/>
      <c r="D25" s="108"/>
      <c r="E25" s="106"/>
      <c r="F25" s="106"/>
      <c r="G25" s="106"/>
      <c r="H25" s="106"/>
      <c r="I25" s="106"/>
      <c r="J25" s="106"/>
      <c r="K25" s="109"/>
      <c r="L25" s="109"/>
      <c r="M25" s="109"/>
      <c r="N25" s="106"/>
      <c r="O25" s="110"/>
      <c r="P25" s="111"/>
      <c r="Q25" s="110"/>
      <c r="R25" s="106"/>
      <c r="S25" s="106"/>
      <c r="T25" s="109"/>
      <c r="U25" s="109"/>
      <c r="V25" s="106"/>
      <c r="W25" s="109"/>
      <c r="X25" s="109"/>
      <c r="Y25" s="109"/>
      <c r="Z25" s="106"/>
      <c r="AA25" s="110"/>
      <c r="AB25" s="111"/>
      <c r="AC25" s="110"/>
      <c r="AD25" s="109"/>
      <c r="AE25" s="106"/>
      <c r="AF25" s="106"/>
      <c r="AG25" s="106"/>
      <c r="AH25" s="106"/>
      <c r="AI25" s="110"/>
      <c r="AJ25" s="111"/>
      <c r="AK25" s="110"/>
      <c r="AL25" s="109"/>
      <c r="AM25" s="106"/>
      <c r="AN25" s="106"/>
      <c r="AO25" s="106"/>
      <c r="AP25" s="64"/>
      <c r="AQ25" s="64"/>
      <c r="AR25" s="64"/>
      <c r="AS25" s="64"/>
      <c r="AT25" s="64"/>
      <c r="AU25" s="64"/>
      <c r="AV25" s="64"/>
      <c r="AW25" s="64"/>
    </row>
    <row r="26" spans="1:52" s="64" customFormat="1" ht="26.25" x14ac:dyDescent="0.3">
      <c r="A26" s="89">
        <v>3</v>
      </c>
      <c r="B26" s="90"/>
      <c r="D26" s="91"/>
      <c r="K26" s="92"/>
      <c r="L26" s="93" t="str">
        <f>($A$3)</f>
        <v>Fülöp</v>
      </c>
      <c r="M26" s="92"/>
      <c r="N26" s="94">
        <v>4</v>
      </c>
      <c r="O26" s="95" t="s">
        <v>668</v>
      </c>
      <c r="P26" s="94">
        <v>1</v>
      </c>
      <c r="R26" s="64" t="str">
        <f>($A$10)</f>
        <v>Benkő</v>
      </c>
      <c r="W26" s="92"/>
      <c r="Y26" s="91"/>
      <c r="AY26" s="96"/>
    </row>
    <row r="27" spans="1:52" ht="20.25" x14ac:dyDescent="0.3">
      <c r="A27" s="97"/>
      <c r="B27" s="98"/>
      <c r="E27" s="64"/>
      <c r="F27" s="64"/>
      <c r="G27" s="64"/>
      <c r="H27" s="64"/>
      <c r="I27" s="64"/>
      <c r="J27" s="64"/>
      <c r="L27" s="93" t="str">
        <f>($A$4)</f>
        <v>Nagy B</v>
      </c>
      <c r="N27" s="94">
        <v>2</v>
      </c>
      <c r="O27" s="95" t="s">
        <v>668</v>
      </c>
      <c r="P27" s="94">
        <v>0</v>
      </c>
      <c r="R27" s="64" t="str">
        <f>($A$9)</f>
        <v>Csekei</v>
      </c>
      <c r="S27" s="64"/>
      <c r="V27" s="64"/>
      <c r="Z27" s="64"/>
      <c r="AA27" s="99"/>
      <c r="AI27" s="99"/>
      <c r="AJ27" s="95"/>
      <c r="AK27" s="99"/>
      <c r="AM27" s="64"/>
      <c r="AN27" s="64"/>
      <c r="AO27" s="64"/>
      <c r="AP27" s="64"/>
      <c r="AQ27" s="64"/>
      <c r="AR27" s="64"/>
      <c r="AT27" s="64"/>
      <c r="AU27" s="64"/>
      <c r="AV27" s="64"/>
      <c r="AW27" s="64"/>
      <c r="AY27" s="96"/>
    </row>
    <row r="28" spans="1:52" ht="20.25" x14ac:dyDescent="0.3">
      <c r="A28" s="97"/>
      <c r="B28" s="98"/>
      <c r="D28" s="91"/>
      <c r="E28" s="64"/>
      <c r="F28" s="64"/>
      <c r="G28" s="64"/>
      <c r="H28" s="64"/>
      <c r="I28" s="64"/>
      <c r="J28" s="64"/>
      <c r="L28" s="93" t="str">
        <f>($A$5)</f>
        <v>Koczor</v>
      </c>
      <c r="N28" s="94">
        <v>1</v>
      </c>
      <c r="O28" s="95" t="s">
        <v>668</v>
      </c>
      <c r="P28" s="94">
        <v>0</v>
      </c>
      <c r="Q28" s="99"/>
      <c r="R28" s="64" t="str">
        <f>($A$8)</f>
        <v>Máté</v>
      </c>
      <c r="S28" s="64"/>
      <c r="V28" s="64"/>
      <c r="Y28" s="91"/>
      <c r="Z28" s="64"/>
      <c r="AA28" s="92"/>
      <c r="AI28" s="92"/>
      <c r="AJ28" s="92"/>
      <c r="AK28" s="92"/>
      <c r="AM28" s="64"/>
      <c r="AN28" s="64"/>
      <c r="AO28" s="64"/>
      <c r="AP28" s="64"/>
      <c r="AQ28" s="64"/>
      <c r="AR28" s="64"/>
      <c r="AT28" s="64"/>
      <c r="AU28" s="64"/>
      <c r="AV28" s="64"/>
      <c r="AW28" s="64"/>
      <c r="AY28" s="96"/>
      <c r="AZ28" s="64"/>
    </row>
    <row r="29" spans="1:52" ht="20.25" x14ac:dyDescent="0.3">
      <c r="A29" s="97"/>
      <c r="B29" s="98"/>
      <c r="E29" s="64"/>
      <c r="F29" s="64"/>
      <c r="G29" s="64"/>
      <c r="H29" s="64"/>
      <c r="I29" s="64"/>
      <c r="J29" s="64"/>
      <c r="L29" s="93" t="str">
        <f>($A$6)</f>
        <v>Mészáros Gy</v>
      </c>
      <c r="N29" s="94">
        <v>0</v>
      </c>
      <c r="O29" s="95" t="s">
        <v>668</v>
      </c>
      <c r="P29" s="94">
        <v>1</v>
      </c>
      <c r="R29" s="64" t="str">
        <f>($A$7)</f>
        <v>Plemic</v>
      </c>
      <c r="S29" s="64"/>
      <c r="V29" s="64"/>
      <c r="Z29" s="64"/>
      <c r="AA29" s="99"/>
      <c r="AI29" s="99"/>
      <c r="AJ29" s="95"/>
      <c r="AK29" s="99"/>
      <c r="AM29" s="64"/>
      <c r="AN29" s="64"/>
      <c r="AO29" s="64"/>
      <c r="AP29" s="64"/>
      <c r="AQ29" s="64"/>
      <c r="AR29" s="64"/>
      <c r="AT29" s="64"/>
      <c r="AU29" s="64"/>
      <c r="AV29" s="64"/>
      <c r="AW29" s="64"/>
      <c r="AY29" s="96"/>
    </row>
    <row r="30" spans="1:52" ht="20.25" x14ac:dyDescent="0.3">
      <c r="A30" s="97"/>
      <c r="B30" s="98"/>
      <c r="D30" s="91"/>
      <c r="E30" s="64"/>
      <c r="F30" s="64"/>
      <c r="G30" s="64"/>
      <c r="H30" s="64"/>
      <c r="I30" s="64"/>
      <c r="J30" s="64"/>
      <c r="L30" s="93" t="str">
        <f>($A$11)</f>
        <v>Szathmáry F</v>
      </c>
      <c r="N30" s="94" t="s">
        <v>370</v>
      </c>
      <c r="O30" s="95" t="s">
        <v>668</v>
      </c>
      <c r="P30" s="94" t="s">
        <v>370</v>
      </c>
      <c r="Q30" s="99" t="s">
        <v>669</v>
      </c>
      <c r="R30" s="64" t="str">
        <f>($A$12)</f>
        <v>pihenő</v>
      </c>
      <c r="S30" s="64"/>
      <c r="V30" s="64"/>
      <c r="Y30" s="91"/>
      <c r="Z30" s="64"/>
      <c r="AA30" s="92"/>
      <c r="AI30" s="92"/>
      <c r="AJ30" s="92"/>
      <c r="AK30" s="92"/>
      <c r="AM30" s="64"/>
      <c r="AN30" s="64"/>
      <c r="AO30" s="64"/>
      <c r="AP30" s="64"/>
      <c r="AQ30" s="64"/>
      <c r="AR30" s="64"/>
      <c r="AT30" s="64"/>
      <c r="AU30" s="64"/>
      <c r="AV30" s="64"/>
      <c r="AW30" s="64"/>
      <c r="AY30" s="96"/>
      <c r="AZ30" s="64"/>
    </row>
    <row r="31" spans="1:52" ht="3.75" customHeight="1" x14ac:dyDescent="0.3">
      <c r="A31" s="97"/>
      <c r="B31" s="98"/>
      <c r="C31" s="100"/>
      <c r="D31" s="101"/>
      <c r="E31" s="98"/>
      <c r="F31" s="98"/>
      <c r="G31" s="98"/>
      <c r="H31" s="98"/>
      <c r="I31" s="98"/>
      <c r="J31" s="98"/>
      <c r="K31" s="102"/>
      <c r="L31" s="102"/>
      <c r="M31" s="102"/>
      <c r="N31" s="98"/>
      <c r="O31" s="103"/>
      <c r="P31" s="104"/>
      <c r="Q31" s="103"/>
      <c r="R31" s="98"/>
      <c r="S31" s="98"/>
      <c r="T31" s="102"/>
      <c r="U31" s="102"/>
      <c r="V31" s="98"/>
      <c r="W31" s="102"/>
      <c r="X31" s="102"/>
      <c r="Y31" s="102"/>
      <c r="Z31" s="98"/>
      <c r="AA31" s="103"/>
      <c r="AB31" s="104"/>
      <c r="AC31" s="103"/>
      <c r="AD31" s="102"/>
      <c r="AE31" s="98"/>
      <c r="AF31" s="98"/>
      <c r="AG31" s="98"/>
      <c r="AH31" s="98"/>
      <c r="AI31" s="103"/>
      <c r="AJ31" s="104"/>
      <c r="AK31" s="103"/>
      <c r="AL31" s="102"/>
      <c r="AM31" s="98"/>
      <c r="AN31" s="98"/>
      <c r="AO31" s="98"/>
      <c r="AP31" s="64"/>
      <c r="AQ31" s="64"/>
      <c r="AR31" s="64"/>
      <c r="AS31" s="64"/>
      <c r="AT31" s="64"/>
      <c r="AU31" s="64"/>
      <c r="AV31" s="64"/>
      <c r="AW31" s="64"/>
    </row>
    <row r="32" spans="1:52" s="64" customFormat="1" ht="26.25" x14ac:dyDescent="0.3">
      <c r="A32" s="89">
        <v>4</v>
      </c>
      <c r="B32" s="105"/>
      <c r="D32" s="91"/>
      <c r="K32" s="92"/>
      <c r="L32" s="93" t="str">
        <f>($A$3)</f>
        <v>Fülöp</v>
      </c>
      <c r="M32" s="92"/>
      <c r="N32" s="94">
        <v>2</v>
      </c>
      <c r="O32" s="95" t="s">
        <v>668</v>
      </c>
      <c r="P32" s="94">
        <v>1</v>
      </c>
      <c r="R32" s="64" t="str">
        <f>($A$9)</f>
        <v>Csekei</v>
      </c>
      <c r="W32" s="92"/>
      <c r="Y32" s="91"/>
      <c r="AY32" s="96"/>
    </row>
    <row r="33" spans="1:52" ht="20.25" x14ac:dyDescent="0.3">
      <c r="A33" s="97"/>
      <c r="B33" s="106"/>
      <c r="E33" s="64"/>
      <c r="F33" s="64"/>
      <c r="G33" s="64"/>
      <c r="H33" s="64"/>
      <c r="I33" s="64"/>
      <c r="J33" s="64"/>
      <c r="L33" s="93" t="str">
        <f>($A$8)</f>
        <v>Máté</v>
      </c>
      <c r="N33" s="94">
        <v>0</v>
      </c>
      <c r="O33" s="95" t="s">
        <v>668</v>
      </c>
      <c r="P33" s="94">
        <v>2</v>
      </c>
      <c r="R33" s="64" t="str">
        <f>($A$4)</f>
        <v>Nagy B</v>
      </c>
      <c r="S33" s="64"/>
      <c r="V33" s="64"/>
      <c r="Z33" s="64"/>
      <c r="AA33" s="99"/>
      <c r="AI33" s="99"/>
      <c r="AJ33" s="95"/>
      <c r="AK33" s="99"/>
      <c r="AM33" s="64"/>
      <c r="AN33" s="64"/>
      <c r="AO33" s="64"/>
      <c r="AP33" s="64"/>
      <c r="AQ33" s="64"/>
      <c r="AR33" s="64"/>
      <c r="AT33" s="64"/>
      <c r="AU33" s="64"/>
      <c r="AV33" s="64"/>
      <c r="AW33" s="64"/>
      <c r="AY33" s="96"/>
    </row>
    <row r="34" spans="1:52" ht="20.25" x14ac:dyDescent="0.3">
      <c r="A34" s="97"/>
      <c r="B34" s="106"/>
      <c r="D34" s="91"/>
      <c r="E34" s="64"/>
      <c r="F34" s="64"/>
      <c r="G34" s="64"/>
      <c r="H34" s="64"/>
      <c r="I34" s="64"/>
      <c r="J34" s="64"/>
      <c r="L34" s="93" t="str">
        <f>($A$5)</f>
        <v>Koczor</v>
      </c>
      <c r="N34" s="94">
        <v>2</v>
      </c>
      <c r="O34" s="95" t="s">
        <v>668</v>
      </c>
      <c r="P34" s="94">
        <v>3</v>
      </c>
      <c r="Q34" s="99"/>
      <c r="R34" s="64" t="str">
        <f>($A$7)</f>
        <v>Plemic</v>
      </c>
      <c r="S34" s="64"/>
      <c r="V34" s="64"/>
      <c r="Y34" s="91"/>
      <c r="Z34" s="64"/>
      <c r="AA34" s="92"/>
      <c r="AI34" s="92"/>
      <c r="AJ34" s="92"/>
      <c r="AK34" s="92"/>
      <c r="AM34" s="64"/>
      <c r="AN34" s="64"/>
      <c r="AO34" s="64"/>
      <c r="AP34" s="64"/>
      <c r="AQ34" s="64"/>
      <c r="AR34" s="64"/>
      <c r="AT34" s="64"/>
      <c r="AU34" s="64"/>
      <c r="AV34" s="64"/>
      <c r="AW34" s="64"/>
      <c r="AY34" s="96"/>
      <c r="AZ34" s="64"/>
    </row>
    <row r="35" spans="1:52" ht="20.25" x14ac:dyDescent="0.3">
      <c r="A35" s="97"/>
      <c r="B35" s="106"/>
      <c r="E35" s="64"/>
      <c r="F35" s="64"/>
      <c r="G35" s="64"/>
      <c r="H35" s="64"/>
      <c r="I35" s="64"/>
      <c r="J35" s="64"/>
      <c r="L35" s="93" t="str">
        <f>($A$6)</f>
        <v>Mészáros Gy</v>
      </c>
      <c r="N35" s="94" t="s">
        <v>370</v>
      </c>
      <c r="O35" s="95" t="s">
        <v>668</v>
      </c>
      <c r="P35" s="94" t="s">
        <v>370</v>
      </c>
      <c r="R35" s="64" t="str">
        <f>($A$12)</f>
        <v>pihenő</v>
      </c>
      <c r="S35" s="64"/>
      <c r="V35" s="64"/>
      <c r="Z35" s="64"/>
      <c r="AA35" s="99"/>
      <c r="AI35" s="99"/>
      <c r="AJ35" s="95"/>
      <c r="AK35" s="99"/>
      <c r="AM35" s="64"/>
      <c r="AN35" s="64"/>
      <c r="AO35" s="64"/>
      <c r="AP35" s="64"/>
      <c r="AQ35" s="64"/>
      <c r="AR35" s="64"/>
      <c r="AT35" s="64"/>
      <c r="AU35" s="64"/>
      <c r="AV35" s="64"/>
      <c r="AW35" s="64"/>
      <c r="AY35" s="96"/>
    </row>
    <row r="36" spans="1:52" ht="20.25" x14ac:dyDescent="0.3">
      <c r="A36" s="97"/>
      <c r="B36" s="106"/>
      <c r="D36" s="91"/>
      <c r="E36" s="64"/>
      <c r="F36" s="64"/>
      <c r="G36" s="64"/>
      <c r="H36" s="64"/>
      <c r="I36" s="64"/>
      <c r="J36" s="64"/>
      <c r="L36" s="93" t="str">
        <f>($A$10)</f>
        <v>Benkő</v>
      </c>
      <c r="N36" s="94">
        <v>3</v>
      </c>
      <c r="O36" s="95" t="s">
        <v>668</v>
      </c>
      <c r="P36" s="94">
        <v>2</v>
      </c>
      <c r="Q36" s="99" t="s">
        <v>669</v>
      </c>
      <c r="R36" s="64" t="str">
        <f>($A$11)</f>
        <v>Szathmáry F</v>
      </c>
      <c r="S36" s="64"/>
      <c r="V36" s="64"/>
      <c r="Y36" s="91"/>
      <c r="Z36" s="64"/>
      <c r="AA36" s="92"/>
      <c r="AI36" s="92"/>
      <c r="AJ36" s="92"/>
      <c r="AK36" s="92"/>
      <c r="AM36" s="64"/>
      <c r="AN36" s="64"/>
      <c r="AO36" s="64"/>
      <c r="AP36" s="64"/>
      <c r="AQ36" s="64"/>
      <c r="AR36" s="64"/>
      <c r="AT36" s="64"/>
      <c r="AU36" s="64"/>
      <c r="AV36" s="64"/>
      <c r="AW36" s="64"/>
      <c r="AY36" s="96"/>
      <c r="AZ36" s="64"/>
    </row>
    <row r="37" spans="1:52" ht="3.75" customHeight="1" x14ac:dyDescent="0.3">
      <c r="A37" s="97"/>
      <c r="B37" s="106"/>
      <c r="C37" s="107"/>
      <c r="D37" s="108"/>
      <c r="E37" s="106"/>
      <c r="F37" s="106"/>
      <c r="G37" s="106"/>
      <c r="H37" s="106"/>
      <c r="I37" s="106"/>
      <c r="J37" s="106"/>
      <c r="K37" s="109"/>
      <c r="L37" s="109"/>
      <c r="M37" s="109"/>
      <c r="N37" s="106"/>
      <c r="O37" s="110"/>
      <c r="P37" s="111"/>
      <c r="Q37" s="110"/>
      <c r="R37" s="106"/>
      <c r="S37" s="106"/>
      <c r="T37" s="109"/>
      <c r="U37" s="109"/>
      <c r="V37" s="106"/>
      <c r="W37" s="109"/>
      <c r="X37" s="109"/>
      <c r="Y37" s="109"/>
      <c r="Z37" s="106"/>
      <c r="AA37" s="110"/>
      <c r="AB37" s="111"/>
      <c r="AC37" s="110"/>
      <c r="AD37" s="109"/>
      <c r="AE37" s="106"/>
      <c r="AF37" s="106"/>
      <c r="AG37" s="106"/>
      <c r="AH37" s="106"/>
      <c r="AI37" s="110"/>
      <c r="AJ37" s="111"/>
      <c r="AK37" s="110"/>
      <c r="AL37" s="109"/>
      <c r="AM37" s="106"/>
      <c r="AN37" s="106"/>
      <c r="AO37" s="106"/>
      <c r="AP37" s="64"/>
      <c r="AQ37" s="64"/>
      <c r="AR37" s="64"/>
      <c r="AS37" s="64"/>
      <c r="AT37" s="64"/>
      <c r="AU37" s="64"/>
      <c r="AV37" s="64"/>
      <c r="AW37" s="64"/>
    </row>
    <row r="38" spans="1:52" s="64" customFormat="1" ht="26.25" x14ac:dyDescent="0.3">
      <c r="A38" s="89">
        <v>5</v>
      </c>
      <c r="B38" s="90"/>
      <c r="D38" s="91"/>
      <c r="K38" s="92"/>
      <c r="L38" s="93" t="str">
        <f>($A$3)</f>
        <v>Fülöp</v>
      </c>
      <c r="M38" s="92"/>
      <c r="N38" s="94">
        <v>2</v>
      </c>
      <c r="O38" s="95" t="s">
        <v>668</v>
      </c>
      <c r="P38" s="94">
        <v>0</v>
      </c>
      <c r="R38" s="64" t="str">
        <f>($A$8)</f>
        <v>Máté</v>
      </c>
      <c r="W38" s="92"/>
      <c r="Y38" s="91"/>
      <c r="AY38" s="96"/>
    </row>
    <row r="39" spans="1:52" ht="20.25" x14ac:dyDescent="0.3">
      <c r="A39" s="97"/>
      <c r="B39" s="98"/>
      <c r="E39" s="64"/>
      <c r="F39" s="64"/>
      <c r="G39" s="64"/>
      <c r="H39" s="64"/>
      <c r="I39" s="64"/>
      <c r="J39" s="64"/>
      <c r="L39" s="93" t="str">
        <f>($A$4)</f>
        <v>Nagy B</v>
      </c>
      <c r="N39" s="94">
        <v>0</v>
      </c>
      <c r="O39" s="95" t="s">
        <v>668</v>
      </c>
      <c r="P39" s="94">
        <v>1</v>
      </c>
      <c r="R39" s="64" t="str">
        <f>($A$7)</f>
        <v>Plemic</v>
      </c>
      <c r="S39" s="64"/>
      <c r="V39" s="64"/>
      <c r="Z39" s="64"/>
      <c r="AA39" s="99"/>
      <c r="AB39" s="95"/>
      <c r="AC39" s="99"/>
      <c r="AE39" s="64"/>
      <c r="AF39" s="64"/>
      <c r="AG39" s="64"/>
      <c r="AH39" s="64"/>
      <c r="AI39" s="99"/>
      <c r="AJ39" s="95"/>
      <c r="AK39" s="99"/>
      <c r="AM39" s="64"/>
      <c r="AN39" s="64"/>
      <c r="AO39" s="64"/>
      <c r="AP39" s="64"/>
      <c r="AQ39" s="64"/>
      <c r="AR39" s="64"/>
      <c r="AT39" s="64"/>
      <c r="AU39" s="64"/>
      <c r="AV39" s="64"/>
      <c r="AW39" s="64"/>
      <c r="AY39" s="96"/>
    </row>
    <row r="40" spans="1:52" ht="20.25" x14ac:dyDescent="0.3">
      <c r="A40" s="97"/>
      <c r="B40" s="98"/>
      <c r="D40" s="91"/>
      <c r="E40" s="64"/>
      <c r="F40" s="64"/>
      <c r="G40" s="64"/>
      <c r="H40" s="64"/>
      <c r="I40" s="64"/>
      <c r="J40" s="64"/>
      <c r="L40" s="93" t="str">
        <f>($A$5)</f>
        <v>Koczor</v>
      </c>
      <c r="N40" s="94">
        <v>0</v>
      </c>
      <c r="O40" s="95" t="s">
        <v>668</v>
      </c>
      <c r="P40" s="94">
        <v>1</v>
      </c>
      <c r="Q40" s="99"/>
      <c r="R40" s="64" t="str">
        <f>($A$6)</f>
        <v>Mészáros Gy</v>
      </c>
      <c r="S40" s="64"/>
      <c r="V40" s="64"/>
      <c r="Y40" s="91"/>
      <c r="Z40" s="64"/>
      <c r="AA40" s="92"/>
      <c r="AB40" s="92"/>
      <c r="AC40" s="92"/>
      <c r="AE40" s="64"/>
      <c r="AF40" s="64"/>
      <c r="AG40" s="64"/>
      <c r="AH40" s="64"/>
      <c r="AI40" s="92"/>
      <c r="AJ40" s="92"/>
      <c r="AK40" s="92"/>
      <c r="AM40" s="64"/>
      <c r="AN40" s="64"/>
      <c r="AO40" s="64"/>
      <c r="AP40" s="64"/>
      <c r="AQ40" s="64"/>
      <c r="AR40" s="64"/>
      <c r="AT40" s="64"/>
      <c r="AU40" s="64"/>
      <c r="AV40" s="64"/>
      <c r="AW40" s="64"/>
      <c r="AY40" s="96"/>
      <c r="AZ40" s="64"/>
    </row>
    <row r="41" spans="1:52" ht="20.25" x14ac:dyDescent="0.3">
      <c r="A41" s="97"/>
      <c r="B41" s="98"/>
      <c r="E41" s="64"/>
      <c r="F41" s="64"/>
      <c r="G41" s="64"/>
      <c r="H41" s="64"/>
      <c r="I41" s="64"/>
      <c r="J41" s="64"/>
      <c r="L41" s="93" t="str">
        <f>($A$9)</f>
        <v>Csekei</v>
      </c>
      <c r="N41" s="94">
        <v>1</v>
      </c>
      <c r="O41" s="95" t="s">
        <v>668</v>
      </c>
      <c r="P41" s="94">
        <v>0</v>
      </c>
      <c r="R41" s="64" t="str">
        <f>($A$11)</f>
        <v>Szathmáry F</v>
      </c>
      <c r="S41" s="64"/>
      <c r="V41" s="64"/>
      <c r="Z41" s="64"/>
      <c r="AA41" s="99"/>
      <c r="AB41" s="95"/>
      <c r="AC41" s="99"/>
      <c r="AE41" s="64"/>
      <c r="AF41" s="64"/>
      <c r="AG41" s="64"/>
      <c r="AH41" s="64"/>
      <c r="AI41" s="99"/>
      <c r="AJ41" s="95"/>
      <c r="AK41" s="99"/>
      <c r="AM41" s="64"/>
      <c r="AN41" s="64"/>
      <c r="AO41" s="64"/>
      <c r="AP41" s="64"/>
      <c r="AQ41" s="64"/>
      <c r="AR41" s="64"/>
      <c r="AT41" s="64"/>
      <c r="AU41" s="64"/>
      <c r="AV41" s="64"/>
      <c r="AW41" s="64"/>
      <c r="AY41" s="96"/>
    </row>
    <row r="42" spans="1:52" ht="20.25" x14ac:dyDescent="0.3">
      <c r="A42" s="97"/>
      <c r="B42" s="98"/>
      <c r="D42" s="91"/>
      <c r="E42" s="64"/>
      <c r="F42" s="64"/>
      <c r="G42" s="64"/>
      <c r="H42" s="64"/>
      <c r="I42" s="64"/>
      <c r="J42" s="64"/>
      <c r="L42" s="93" t="str">
        <f>($A$10)</f>
        <v>Benkő</v>
      </c>
      <c r="N42" s="94" t="s">
        <v>370</v>
      </c>
      <c r="O42" s="95" t="s">
        <v>668</v>
      </c>
      <c r="P42" s="94" t="s">
        <v>370</v>
      </c>
      <c r="Q42" s="99" t="s">
        <v>669</v>
      </c>
      <c r="R42" s="64" t="str">
        <f>($A$12)</f>
        <v>pihenő</v>
      </c>
      <c r="S42" s="64"/>
      <c r="V42" s="64"/>
      <c r="Y42" s="91"/>
      <c r="Z42" s="64"/>
      <c r="AA42" s="92"/>
      <c r="AB42" s="92"/>
      <c r="AC42" s="92"/>
      <c r="AE42" s="64"/>
      <c r="AF42" s="64"/>
      <c r="AG42" s="64"/>
      <c r="AH42" s="64"/>
      <c r="AI42" s="92"/>
      <c r="AJ42" s="92"/>
      <c r="AK42" s="92"/>
      <c r="AM42" s="64"/>
      <c r="AN42" s="64"/>
      <c r="AO42" s="64"/>
      <c r="AP42" s="64"/>
      <c r="AQ42" s="64"/>
      <c r="AR42" s="64"/>
      <c r="AT42" s="64"/>
      <c r="AU42" s="64"/>
      <c r="AV42" s="64"/>
      <c r="AW42" s="64"/>
      <c r="AY42" s="96"/>
      <c r="AZ42" s="64"/>
    </row>
    <row r="43" spans="1:52" ht="3.75" customHeight="1" x14ac:dyDescent="0.3">
      <c r="A43" s="97"/>
      <c r="B43" s="98"/>
      <c r="C43" s="100"/>
      <c r="D43" s="101"/>
      <c r="E43" s="98"/>
      <c r="F43" s="98"/>
      <c r="G43" s="98"/>
      <c r="H43" s="98"/>
      <c r="I43" s="98"/>
      <c r="J43" s="98"/>
      <c r="K43" s="102"/>
      <c r="L43" s="102"/>
      <c r="M43" s="102"/>
      <c r="N43" s="98"/>
      <c r="O43" s="103"/>
      <c r="P43" s="104"/>
      <c r="Q43" s="103"/>
      <c r="R43" s="98"/>
      <c r="S43" s="98"/>
      <c r="T43" s="102"/>
      <c r="U43" s="102"/>
      <c r="V43" s="98"/>
      <c r="W43" s="102"/>
      <c r="X43" s="102"/>
      <c r="Y43" s="102"/>
      <c r="Z43" s="98"/>
      <c r="AA43" s="103"/>
      <c r="AB43" s="104"/>
      <c r="AC43" s="103"/>
      <c r="AD43" s="102"/>
      <c r="AE43" s="98"/>
      <c r="AF43" s="98"/>
      <c r="AG43" s="98"/>
      <c r="AH43" s="98"/>
      <c r="AI43" s="103"/>
      <c r="AJ43" s="104"/>
      <c r="AK43" s="103"/>
      <c r="AL43" s="102"/>
      <c r="AM43" s="98"/>
      <c r="AN43" s="98"/>
      <c r="AO43" s="98"/>
      <c r="AP43" s="64"/>
      <c r="AQ43" s="64"/>
      <c r="AR43" s="64"/>
      <c r="AS43" s="64"/>
      <c r="AT43" s="64"/>
      <c r="AU43" s="64"/>
      <c r="AV43" s="64"/>
      <c r="AW43" s="64"/>
    </row>
    <row r="44" spans="1:52" s="64" customFormat="1" ht="26.25" x14ac:dyDescent="0.3">
      <c r="A44" s="89">
        <v>6</v>
      </c>
      <c r="B44" s="105"/>
      <c r="D44" s="91"/>
      <c r="K44" s="92"/>
      <c r="L44" s="93" t="str">
        <f>($A$3)</f>
        <v>Fülöp</v>
      </c>
      <c r="M44" s="92"/>
      <c r="N44" s="94">
        <v>1</v>
      </c>
      <c r="O44" s="95" t="s">
        <v>668</v>
      </c>
      <c r="P44" s="94">
        <v>1</v>
      </c>
      <c r="R44" s="64" t="str">
        <f>($A$7)</f>
        <v>Plemic</v>
      </c>
      <c r="W44" s="92"/>
      <c r="Y44" s="91"/>
      <c r="AY44" s="96"/>
    </row>
    <row r="45" spans="1:52" ht="20.25" x14ac:dyDescent="0.3">
      <c r="A45" s="97"/>
      <c r="B45" s="106"/>
      <c r="E45" s="64"/>
      <c r="F45" s="64"/>
      <c r="G45" s="64"/>
      <c r="H45" s="64"/>
      <c r="I45" s="64"/>
      <c r="J45" s="64"/>
      <c r="L45" s="93" t="str">
        <f>($A$4)</f>
        <v>Nagy B</v>
      </c>
      <c r="N45" s="94">
        <v>2</v>
      </c>
      <c r="O45" s="95" t="s">
        <v>668</v>
      </c>
      <c r="P45" s="94">
        <v>2</v>
      </c>
      <c r="R45" s="64" t="str">
        <f>($A$6)</f>
        <v>Mészáros Gy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99"/>
      <c r="AJ45" s="95"/>
      <c r="AK45" s="99"/>
      <c r="AM45" s="64"/>
      <c r="AN45" s="64"/>
      <c r="AO45" s="64"/>
      <c r="AP45" s="64"/>
      <c r="AQ45" s="64"/>
      <c r="AR45" s="64"/>
      <c r="AT45" s="64"/>
      <c r="AU45" s="64"/>
      <c r="AV45" s="64"/>
      <c r="AW45" s="64"/>
      <c r="AY45" s="96"/>
    </row>
    <row r="46" spans="1:52" ht="20.25" x14ac:dyDescent="0.3">
      <c r="A46" s="97"/>
      <c r="B46" s="106"/>
      <c r="D46" s="91"/>
      <c r="E46" s="64"/>
      <c r="F46" s="64"/>
      <c r="G46" s="64"/>
      <c r="H46" s="64"/>
      <c r="I46" s="64"/>
      <c r="J46" s="64"/>
      <c r="L46" s="93" t="str">
        <f>($A$5)</f>
        <v>Koczor</v>
      </c>
      <c r="N46" s="94" t="s">
        <v>370</v>
      </c>
      <c r="O46" s="95" t="s">
        <v>668</v>
      </c>
      <c r="P46" s="94" t="s">
        <v>370</v>
      </c>
      <c r="Q46" s="99"/>
      <c r="R46" s="64" t="str">
        <f>($A$12)</f>
        <v>pihenő</v>
      </c>
      <c r="S46" s="64"/>
      <c r="V46" s="64"/>
      <c r="Y46" s="91"/>
      <c r="Z46" s="64"/>
      <c r="AA46" s="92"/>
      <c r="AB46" s="92"/>
      <c r="AC46" s="92"/>
      <c r="AE46" s="64"/>
      <c r="AF46" s="64"/>
      <c r="AG46" s="64"/>
      <c r="AH46" s="64"/>
      <c r="AI46" s="92"/>
      <c r="AJ46" s="92"/>
      <c r="AK46" s="92"/>
      <c r="AM46" s="64"/>
      <c r="AN46" s="64"/>
      <c r="AO46" s="64"/>
      <c r="AP46" s="64"/>
      <c r="AQ46" s="64"/>
      <c r="AR46" s="64"/>
      <c r="AT46" s="64"/>
      <c r="AU46" s="64"/>
      <c r="AV46" s="64"/>
      <c r="AW46" s="64"/>
      <c r="AY46" s="96"/>
      <c r="AZ46" s="64"/>
    </row>
    <row r="47" spans="1:52" ht="20.25" x14ac:dyDescent="0.3">
      <c r="A47" s="97"/>
      <c r="B47" s="106"/>
      <c r="E47" s="64"/>
      <c r="F47" s="64"/>
      <c r="G47" s="64"/>
      <c r="H47" s="64"/>
      <c r="I47" s="64"/>
      <c r="J47" s="64"/>
      <c r="L47" s="93" t="str">
        <f>($A$8)</f>
        <v>Máté</v>
      </c>
      <c r="N47" s="94">
        <v>0</v>
      </c>
      <c r="O47" s="95" t="s">
        <v>668</v>
      </c>
      <c r="P47" s="94">
        <v>1</v>
      </c>
      <c r="R47" s="64" t="str">
        <f>($A$11)</f>
        <v>Szathmáry F</v>
      </c>
      <c r="S47" s="64"/>
      <c r="V47" s="64"/>
      <c r="Z47" s="64"/>
      <c r="AA47" s="99"/>
      <c r="AB47" s="95"/>
      <c r="AC47" s="99"/>
      <c r="AE47" s="64"/>
      <c r="AF47" s="64"/>
      <c r="AG47" s="64"/>
      <c r="AH47" s="64"/>
      <c r="AI47" s="99"/>
      <c r="AJ47" s="95"/>
      <c r="AK47" s="99"/>
      <c r="AM47" s="64"/>
      <c r="AN47" s="64"/>
      <c r="AO47" s="64"/>
      <c r="AP47" s="64"/>
      <c r="AQ47" s="64"/>
      <c r="AR47" s="64"/>
      <c r="AT47" s="64"/>
      <c r="AU47" s="64"/>
      <c r="AV47" s="64"/>
      <c r="AW47" s="64"/>
      <c r="AY47" s="96"/>
    </row>
    <row r="48" spans="1:52" ht="20.25" x14ac:dyDescent="0.3">
      <c r="A48" s="97"/>
      <c r="B48" s="106"/>
      <c r="D48" s="91"/>
      <c r="E48" s="64"/>
      <c r="F48" s="64"/>
      <c r="G48" s="64"/>
      <c r="H48" s="64"/>
      <c r="I48" s="64"/>
      <c r="J48" s="64"/>
      <c r="L48" s="93" t="str">
        <f>($A$9)</f>
        <v>Csekei</v>
      </c>
      <c r="N48" s="94">
        <v>3</v>
      </c>
      <c r="O48" s="95" t="s">
        <v>668</v>
      </c>
      <c r="P48" s="94">
        <v>1</v>
      </c>
      <c r="Q48" s="99" t="s">
        <v>669</v>
      </c>
      <c r="R48" s="64" t="str">
        <f>($A$10)</f>
        <v>Benkő</v>
      </c>
      <c r="S48" s="64"/>
      <c r="V48" s="64"/>
      <c r="Y48" s="91"/>
      <c r="Z48" s="64"/>
      <c r="AA48" s="92"/>
      <c r="AB48" s="92"/>
      <c r="AC48" s="92"/>
      <c r="AE48" s="64"/>
      <c r="AF48" s="64"/>
      <c r="AG48" s="64"/>
      <c r="AH48" s="64"/>
      <c r="AI48" s="92"/>
      <c r="AJ48" s="92"/>
      <c r="AK48" s="92"/>
      <c r="AM48" s="64"/>
      <c r="AN48" s="64"/>
      <c r="AO48" s="64"/>
      <c r="AP48" s="64"/>
      <c r="AQ48" s="64"/>
      <c r="AR48" s="64"/>
      <c r="AT48" s="64"/>
      <c r="AU48" s="64"/>
      <c r="AV48" s="64"/>
      <c r="AW48" s="64"/>
      <c r="AY48" s="96"/>
      <c r="AZ48" s="64"/>
    </row>
    <row r="49" spans="1:52" ht="3.75" customHeight="1" x14ac:dyDescent="0.3">
      <c r="A49" s="97"/>
      <c r="B49" s="106"/>
      <c r="C49" s="107"/>
      <c r="D49" s="108"/>
      <c r="E49" s="106"/>
      <c r="F49" s="106"/>
      <c r="G49" s="106"/>
      <c r="H49" s="106"/>
      <c r="I49" s="106"/>
      <c r="J49" s="106"/>
      <c r="K49" s="109"/>
      <c r="L49" s="109"/>
      <c r="M49" s="109"/>
      <c r="N49" s="106"/>
      <c r="O49" s="110"/>
      <c r="P49" s="111"/>
      <c r="Q49" s="110"/>
      <c r="R49" s="106"/>
      <c r="S49" s="106"/>
      <c r="T49" s="109"/>
      <c r="U49" s="109"/>
      <c r="V49" s="106"/>
      <c r="W49" s="109"/>
      <c r="X49" s="109"/>
      <c r="Y49" s="109"/>
      <c r="Z49" s="106"/>
      <c r="AA49" s="110"/>
      <c r="AB49" s="111"/>
      <c r="AC49" s="110"/>
      <c r="AD49" s="109"/>
      <c r="AE49" s="106"/>
      <c r="AF49" s="106"/>
      <c r="AG49" s="106"/>
      <c r="AH49" s="106"/>
      <c r="AI49" s="110"/>
      <c r="AJ49" s="111"/>
      <c r="AK49" s="110"/>
      <c r="AL49" s="109"/>
      <c r="AM49" s="106"/>
      <c r="AN49" s="106"/>
      <c r="AO49" s="106"/>
      <c r="AP49" s="64"/>
      <c r="AQ49" s="64"/>
      <c r="AR49" s="64"/>
      <c r="AS49" s="64"/>
      <c r="AT49" s="64"/>
      <c r="AU49" s="64"/>
      <c r="AV49" s="64"/>
      <c r="AW49" s="64"/>
    </row>
    <row r="50" spans="1:52" s="64" customFormat="1" ht="26.25" x14ac:dyDescent="0.3">
      <c r="A50" s="89">
        <v>7</v>
      </c>
      <c r="B50" s="90"/>
      <c r="D50" s="91"/>
      <c r="K50" s="92"/>
      <c r="L50" s="93" t="str">
        <f>($A$3)</f>
        <v>Fülöp</v>
      </c>
      <c r="M50" s="92"/>
      <c r="N50" s="94">
        <v>1</v>
      </c>
      <c r="O50" s="95" t="s">
        <v>668</v>
      </c>
      <c r="P50" s="94">
        <v>2</v>
      </c>
      <c r="R50" s="64" t="str">
        <f>($A$6)</f>
        <v>Mészáros Gy</v>
      </c>
      <c r="W50" s="92"/>
      <c r="Y50" s="91"/>
      <c r="AY50" s="96"/>
    </row>
    <row r="51" spans="1:52" ht="20.25" x14ac:dyDescent="0.3">
      <c r="A51" s="97"/>
      <c r="B51" s="98"/>
      <c r="E51" s="64"/>
      <c r="F51" s="64"/>
      <c r="G51" s="64"/>
      <c r="H51" s="64"/>
      <c r="I51" s="64"/>
      <c r="J51" s="64"/>
      <c r="L51" s="93" t="str">
        <f>($A$4)</f>
        <v>Nagy B</v>
      </c>
      <c r="N51" s="94">
        <v>5</v>
      </c>
      <c r="O51" s="95" t="s">
        <v>668</v>
      </c>
      <c r="P51" s="94">
        <v>1</v>
      </c>
      <c r="R51" s="64" t="str">
        <f>($A$5)</f>
        <v>Koczor</v>
      </c>
      <c r="S51" s="64"/>
      <c r="V51" s="64"/>
      <c r="Z51" s="64"/>
      <c r="AA51" s="99"/>
      <c r="AB51" s="95"/>
      <c r="AC51" s="99"/>
      <c r="AE51" s="64"/>
      <c r="AF51" s="64"/>
      <c r="AG51" s="64"/>
      <c r="AH51" s="64"/>
      <c r="AI51" s="99"/>
      <c r="AJ51" s="95"/>
      <c r="AK51" s="99"/>
      <c r="AM51" s="64"/>
      <c r="AN51" s="64"/>
      <c r="AO51" s="64"/>
      <c r="AP51" s="64"/>
      <c r="AQ51" s="64"/>
      <c r="AR51" s="64"/>
      <c r="AT51" s="64"/>
      <c r="AU51" s="64"/>
      <c r="AV51" s="64"/>
      <c r="AW51" s="64"/>
      <c r="AY51" s="96"/>
    </row>
    <row r="52" spans="1:52" ht="20.25" x14ac:dyDescent="0.3">
      <c r="A52" s="97"/>
      <c r="B52" s="98"/>
      <c r="D52" s="91"/>
      <c r="E52" s="64"/>
      <c r="F52" s="64"/>
      <c r="G52" s="64"/>
      <c r="H52" s="64"/>
      <c r="I52" s="64"/>
      <c r="J52" s="64"/>
      <c r="L52" s="93" t="str">
        <f>($A$7)</f>
        <v>Plemic</v>
      </c>
      <c r="N52" s="94">
        <v>4</v>
      </c>
      <c r="O52" s="95" t="s">
        <v>668</v>
      </c>
      <c r="P52" s="94">
        <v>1</v>
      </c>
      <c r="Q52" s="99"/>
      <c r="R52" s="64" t="str">
        <f>($A$11)</f>
        <v>Szathmáry F</v>
      </c>
      <c r="S52" s="64"/>
      <c r="V52" s="64"/>
      <c r="Y52" s="91"/>
      <c r="Z52" s="64"/>
      <c r="AA52" s="92"/>
      <c r="AB52" s="92"/>
      <c r="AC52" s="92"/>
      <c r="AE52" s="64"/>
      <c r="AF52" s="64"/>
      <c r="AG52" s="64"/>
      <c r="AH52" s="64"/>
      <c r="AI52" s="92"/>
      <c r="AJ52" s="92"/>
      <c r="AK52" s="92"/>
      <c r="AM52" s="64"/>
      <c r="AN52" s="64"/>
      <c r="AO52" s="64"/>
      <c r="AP52" s="64"/>
      <c r="AQ52" s="64"/>
      <c r="AR52" s="64"/>
      <c r="AT52" s="64"/>
      <c r="AU52" s="64"/>
      <c r="AV52" s="64"/>
      <c r="AW52" s="64"/>
      <c r="AY52" s="96"/>
      <c r="AZ52" s="64"/>
    </row>
    <row r="53" spans="1:52" ht="20.25" x14ac:dyDescent="0.3">
      <c r="A53" s="97"/>
      <c r="B53" s="98"/>
      <c r="E53" s="64"/>
      <c r="F53" s="64"/>
      <c r="G53" s="64"/>
      <c r="H53" s="64"/>
      <c r="I53" s="64"/>
      <c r="J53" s="64"/>
      <c r="L53" s="93" t="str">
        <f>($A$8)</f>
        <v>Máté</v>
      </c>
      <c r="N53" s="94">
        <v>3</v>
      </c>
      <c r="O53" s="95" t="s">
        <v>668</v>
      </c>
      <c r="P53" s="94">
        <v>2</v>
      </c>
      <c r="R53" s="64" t="str">
        <f>($A$10)</f>
        <v>Benkő</v>
      </c>
      <c r="S53" s="64"/>
      <c r="V53" s="64"/>
      <c r="Z53" s="64"/>
      <c r="AA53" s="99"/>
      <c r="AB53" s="95"/>
      <c r="AC53" s="99"/>
      <c r="AE53" s="64"/>
      <c r="AF53" s="64"/>
      <c r="AG53" s="64"/>
      <c r="AH53" s="64"/>
      <c r="AI53" s="99"/>
      <c r="AJ53" s="95"/>
      <c r="AK53" s="99"/>
      <c r="AM53" s="64"/>
      <c r="AN53" s="64"/>
      <c r="AO53" s="64"/>
      <c r="AP53" s="64"/>
      <c r="AQ53" s="64"/>
      <c r="AR53" s="64"/>
      <c r="AT53" s="64"/>
      <c r="AU53" s="64"/>
      <c r="AV53" s="64"/>
      <c r="AW53" s="64"/>
      <c r="AY53" s="96"/>
    </row>
    <row r="54" spans="1:52" ht="20.25" x14ac:dyDescent="0.3">
      <c r="A54" s="97"/>
      <c r="B54" s="98"/>
      <c r="D54" s="91"/>
      <c r="E54" s="64"/>
      <c r="F54" s="64"/>
      <c r="G54" s="64"/>
      <c r="H54" s="64"/>
      <c r="I54" s="64"/>
      <c r="J54" s="64"/>
      <c r="L54" s="93" t="str">
        <f>($A$9)</f>
        <v>Csekei</v>
      </c>
      <c r="N54" s="94" t="s">
        <v>370</v>
      </c>
      <c r="O54" s="95" t="s">
        <v>668</v>
      </c>
      <c r="P54" s="94" t="s">
        <v>370</v>
      </c>
      <c r="Q54" s="99" t="s">
        <v>669</v>
      </c>
      <c r="R54" s="64" t="str">
        <f>($A$12)</f>
        <v>pihenő</v>
      </c>
      <c r="S54" s="64"/>
      <c r="V54" s="64"/>
      <c r="Y54" s="91"/>
      <c r="Z54" s="64"/>
      <c r="AA54" s="92"/>
      <c r="AB54" s="92"/>
      <c r="AC54" s="92"/>
      <c r="AE54" s="64"/>
      <c r="AF54" s="64"/>
      <c r="AG54" s="64"/>
      <c r="AH54" s="64"/>
      <c r="AI54" s="92"/>
      <c r="AJ54" s="92"/>
      <c r="AK54" s="92"/>
      <c r="AM54" s="64"/>
      <c r="AN54" s="64"/>
      <c r="AO54" s="64"/>
      <c r="AP54" s="64"/>
      <c r="AQ54" s="64"/>
      <c r="AR54" s="64"/>
      <c r="AT54" s="64"/>
      <c r="AU54" s="64"/>
      <c r="AV54" s="64"/>
      <c r="AW54" s="64"/>
      <c r="AY54" s="96"/>
      <c r="AZ54" s="64"/>
    </row>
    <row r="55" spans="1:52" ht="3.75" customHeight="1" x14ac:dyDescent="0.3">
      <c r="A55" s="97"/>
      <c r="B55" s="98"/>
      <c r="C55" s="100"/>
      <c r="D55" s="101"/>
      <c r="E55" s="98"/>
      <c r="F55" s="98"/>
      <c r="G55" s="98"/>
      <c r="H55" s="98"/>
      <c r="I55" s="98"/>
      <c r="J55" s="98"/>
      <c r="K55" s="102"/>
      <c r="L55" s="102"/>
      <c r="M55" s="102"/>
      <c r="N55" s="98"/>
      <c r="O55" s="103"/>
      <c r="P55" s="104"/>
      <c r="Q55" s="103"/>
      <c r="R55" s="98"/>
      <c r="S55" s="98"/>
      <c r="T55" s="102"/>
      <c r="U55" s="102"/>
      <c r="V55" s="98"/>
      <c r="W55" s="102"/>
      <c r="X55" s="102"/>
      <c r="Y55" s="102"/>
      <c r="Z55" s="98"/>
      <c r="AA55" s="103"/>
      <c r="AB55" s="104"/>
      <c r="AC55" s="103"/>
      <c r="AD55" s="102"/>
      <c r="AE55" s="98"/>
      <c r="AF55" s="98"/>
      <c r="AG55" s="98"/>
      <c r="AH55" s="98"/>
      <c r="AI55" s="103"/>
      <c r="AJ55" s="104"/>
      <c r="AK55" s="103"/>
      <c r="AL55" s="102"/>
      <c r="AM55" s="98"/>
      <c r="AN55" s="98"/>
      <c r="AO55" s="98"/>
      <c r="AP55" s="64"/>
      <c r="AQ55" s="64"/>
      <c r="AR55" s="64"/>
      <c r="AS55" s="64"/>
      <c r="AT55" s="64"/>
      <c r="AU55" s="64"/>
      <c r="AV55" s="64"/>
      <c r="AW55" s="64"/>
    </row>
    <row r="56" spans="1:52" s="64" customFormat="1" ht="26.25" x14ac:dyDescent="0.3">
      <c r="A56" s="89">
        <v>8</v>
      </c>
      <c r="B56" s="105"/>
      <c r="D56" s="91"/>
      <c r="K56" s="92"/>
      <c r="L56" s="93" t="str">
        <f>($A$3)</f>
        <v>Fülöp</v>
      </c>
      <c r="M56" s="92"/>
      <c r="N56" s="94">
        <v>1</v>
      </c>
      <c r="O56" s="95" t="s">
        <v>668</v>
      </c>
      <c r="P56" s="94">
        <v>1</v>
      </c>
      <c r="R56" s="64" t="str">
        <f>($A$5)</f>
        <v>Koczor</v>
      </c>
      <c r="W56" s="92"/>
      <c r="Y56" s="91"/>
      <c r="AY56" s="96"/>
    </row>
    <row r="57" spans="1:52" ht="20.25" x14ac:dyDescent="0.3">
      <c r="A57" s="97"/>
      <c r="B57" s="106"/>
      <c r="D57" s="91"/>
      <c r="E57" s="64"/>
      <c r="F57" s="64"/>
      <c r="G57" s="64"/>
      <c r="H57" s="64"/>
      <c r="I57" s="64"/>
      <c r="J57" s="64"/>
      <c r="L57" s="93" t="str">
        <f>($A$4)</f>
        <v>Nagy B</v>
      </c>
      <c r="N57" s="94" t="s">
        <v>370</v>
      </c>
      <c r="O57" s="95" t="s">
        <v>668</v>
      </c>
      <c r="P57" s="94" t="s">
        <v>370</v>
      </c>
      <c r="R57" s="64" t="str">
        <f>($A$12)</f>
        <v>pihenő</v>
      </c>
      <c r="S57" s="64"/>
      <c r="V57" s="64"/>
      <c r="Y57" s="91"/>
      <c r="Z57" s="64"/>
      <c r="AA57" s="92"/>
      <c r="AB57" s="92"/>
      <c r="AC57" s="92"/>
      <c r="AE57" s="64"/>
      <c r="AF57" s="64"/>
      <c r="AG57" s="64"/>
      <c r="AH57" s="64"/>
      <c r="AI57" s="92"/>
      <c r="AJ57" s="92"/>
      <c r="AK57" s="92"/>
      <c r="AM57" s="64"/>
      <c r="AN57" s="64"/>
      <c r="AO57" s="64"/>
      <c r="AP57" s="64"/>
      <c r="AQ57" s="64"/>
      <c r="AR57" s="64"/>
      <c r="AT57" s="64"/>
      <c r="AU57" s="64"/>
      <c r="AV57" s="64"/>
      <c r="AW57" s="64"/>
      <c r="AY57" s="96"/>
      <c r="AZ57" s="64"/>
    </row>
    <row r="58" spans="1:52" ht="20.25" x14ac:dyDescent="0.3">
      <c r="A58" s="97"/>
      <c r="B58" s="106"/>
      <c r="D58" s="91"/>
      <c r="E58" s="64"/>
      <c r="F58" s="64"/>
      <c r="G58" s="64"/>
      <c r="H58" s="64"/>
      <c r="I58" s="64"/>
      <c r="J58" s="64"/>
      <c r="L58" s="93" t="str">
        <f>($A$6)</f>
        <v>Mészáros Gy</v>
      </c>
      <c r="N58" s="94">
        <v>3</v>
      </c>
      <c r="O58" s="95" t="s">
        <v>668</v>
      </c>
      <c r="P58" s="94">
        <v>0</v>
      </c>
      <c r="Q58" s="99"/>
      <c r="R58" s="64" t="str">
        <f>($A$11)</f>
        <v>Szathmáry F</v>
      </c>
      <c r="S58" s="64"/>
      <c r="V58" s="64"/>
      <c r="Y58" s="91"/>
      <c r="Z58" s="64"/>
      <c r="AA58" s="92"/>
      <c r="AB58" s="92"/>
      <c r="AC58" s="92"/>
      <c r="AE58" s="64"/>
      <c r="AF58" s="64"/>
      <c r="AG58" s="64"/>
      <c r="AH58" s="64"/>
      <c r="AI58" s="92"/>
      <c r="AJ58" s="92"/>
      <c r="AK58" s="92"/>
      <c r="AM58" s="64"/>
      <c r="AN58" s="64"/>
      <c r="AO58" s="64"/>
      <c r="AP58" s="64"/>
      <c r="AQ58" s="64"/>
      <c r="AR58" s="64"/>
      <c r="AT58" s="64"/>
      <c r="AU58" s="64"/>
      <c r="AV58" s="64"/>
      <c r="AW58" s="64"/>
      <c r="AY58" s="96"/>
      <c r="AZ58" s="64"/>
    </row>
    <row r="59" spans="1:52" ht="20.25" x14ac:dyDescent="0.3">
      <c r="A59" s="97"/>
      <c r="B59" s="106"/>
      <c r="D59" s="91"/>
      <c r="E59" s="64"/>
      <c r="F59" s="64"/>
      <c r="G59" s="64"/>
      <c r="H59" s="64"/>
      <c r="I59" s="64"/>
      <c r="J59" s="64"/>
      <c r="L59" s="93" t="str">
        <f>($A$7)</f>
        <v>Plemic</v>
      </c>
      <c r="N59" s="94">
        <v>3</v>
      </c>
      <c r="O59" s="95" t="s">
        <v>668</v>
      </c>
      <c r="P59" s="94">
        <v>1</v>
      </c>
      <c r="R59" s="64" t="str">
        <f>($A$10)</f>
        <v>Benkő</v>
      </c>
      <c r="S59" s="64"/>
      <c r="V59" s="64"/>
      <c r="Y59" s="91"/>
      <c r="Z59" s="64"/>
      <c r="AA59" s="92"/>
      <c r="AB59" s="92"/>
      <c r="AC59" s="92"/>
      <c r="AE59" s="64"/>
      <c r="AF59" s="64"/>
      <c r="AG59" s="64"/>
      <c r="AH59" s="64"/>
      <c r="AI59" s="92"/>
      <c r="AJ59" s="92"/>
      <c r="AK59" s="92"/>
      <c r="AM59" s="64"/>
      <c r="AN59" s="64"/>
      <c r="AO59" s="64"/>
      <c r="AP59" s="64"/>
      <c r="AQ59" s="64"/>
      <c r="AR59" s="64"/>
      <c r="AT59" s="64"/>
      <c r="AU59" s="64"/>
      <c r="AV59" s="64"/>
      <c r="AW59" s="64"/>
      <c r="AY59" s="96"/>
      <c r="AZ59" s="64"/>
    </row>
    <row r="60" spans="1:52" ht="20.25" x14ac:dyDescent="0.3">
      <c r="A60" s="97"/>
      <c r="B60" s="106"/>
      <c r="D60" s="91"/>
      <c r="E60" s="64"/>
      <c r="F60" s="64"/>
      <c r="G60" s="64"/>
      <c r="H60" s="64"/>
      <c r="I60" s="64"/>
      <c r="J60" s="64"/>
      <c r="L60" s="93" t="str">
        <f>($A$8)</f>
        <v>Máté</v>
      </c>
      <c r="N60" s="94">
        <v>0</v>
      </c>
      <c r="O60" s="95" t="s">
        <v>668</v>
      </c>
      <c r="P60" s="94">
        <v>0</v>
      </c>
      <c r="Q60" s="99" t="s">
        <v>669</v>
      </c>
      <c r="R60" s="64" t="str">
        <f>($A$9)</f>
        <v>Csekei</v>
      </c>
      <c r="S60" s="64"/>
      <c r="V60" s="64"/>
      <c r="Y60" s="91"/>
      <c r="Z60" s="64"/>
      <c r="AA60" s="92"/>
      <c r="AB60" s="92"/>
      <c r="AC60" s="92"/>
      <c r="AE60" s="64"/>
      <c r="AF60" s="64"/>
      <c r="AG60" s="64"/>
      <c r="AH60" s="64"/>
      <c r="AI60" s="92"/>
      <c r="AJ60" s="92"/>
      <c r="AK60" s="92"/>
      <c r="AM60" s="64"/>
      <c r="AN60" s="64"/>
      <c r="AO60" s="64"/>
      <c r="AP60" s="64"/>
      <c r="AQ60" s="64"/>
      <c r="AR60" s="64"/>
      <c r="AT60" s="64"/>
      <c r="AU60" s="64"/>
      <c r="AV60" s="64"/>
      <c r="AW60" s="64"/>
      <c r="AY60" s="96"/>
      <c r="AZ60" s="64"/>
    </row>
    <row r="61" spans="1:52" ht="3.75" customHeight="1" x14ac:dyDescent="0.3">
      <c r="A61" s="97"/>
      <c r="B61" s="106"/>
      <c r="C61" s="107"/>
      <c r="D61" s="108"/>
      <c r="E61" s="106"/>
      <c r="F61" s="106"/>
      <c r="G61" s="106"/>
      <c r="H61" s="106"/>
      <c r="I61" s="106"/>
      <c r="J61" s="106"/>
      <c r="K61" s="109"/>
      <c r="L61" s="109"/>
      <c r="M61" s="109"/>
      <c r="N61" s="106"/>
      <c r="O61" s="110"/>
      <c r="P61" s="111"/>
      <c r="Q61" s="110"/>
      <c r="R61" s="106"/>
      <c r="S61" s="106"/>
      <c r="T61" s="109"/>
      <c r="U61" s="109"/>
      <c r="V61" s="106"/>
      <c r="W61" s="109"/>
      <c r="X61" s="109"/>
      <c r="Y61" s="109"/>
      <c r="Z61" s="106"/>
      <c r="AA61" s="110"/>
      <c r="AB61" s="111"/>
      <c r="AC61" s="110"/>
      <c r="AD61" s="109"/>
      <c r="AE61" s="106"/>
      <c r="AF61" s="106"/>
      <c r="AG61" s="106"/>
      <c r="AH61" s="106"/>
      <c r="AI61" s="110"/>
      <c r="AJ61" s="111"/>
      <c r="AK61" s="110"/>
      <c r="AL61" s="109"/>
      <c r="AM61" s="106"/>
      <c r="AN61" s="106"/>
      <c r="AO61" s="106"/>
      <c r="AP61" s="64"/>
      <c r="AQ61" s="64"/>
      <c r="AR61" s="64"/>
      <c r="AS61" s="64"/>
      <c r="AT61" s="64"/>
      <c r="AU61" s="64"/>
      <c r="AV61" s="64"/>
      <c r="AW61" s="64"/>
    </row>
    <row r="62" spans="1:52" s="64" customFormat="1" ht="26.25" x14ac:dyDescent="0.3">
      <c r="A62" s="89">
        <v>9</v>
      </c>
      <c r="B62" s="90"/>
      <c r="D62" s="91"/>
      <c r="K62" s="92"/>
      <c r="L62" s="93" t="str">
        <f>($A$3)</f>
        <v>Fülöp</v>
      </c>
      <c r="M62" s="92"/>
      <c r="N62" s="94">
        <v>2</v>
      </c>
      <c r="O62" s="95" t="s">
        <v>668</v>
      </c>
      <c r="P62" s="94">
        <v>0</v>
      </c>
      <c r="R62" s="64" t="str">
        <f>($A$4)</f>
        <v>Nagy B</v>
      </c>
      <c r="W62" s="92"/>
      <c r="Y62" s="91"/>
      <c r="AY62" s="96"/>
    </row>
    <row r="63" spans="1:52" ht="20.25" x14ac:dyDescent="0.3">
      <c r="A63" s="97"/>
      <c r="B63" s="98"/>
      <c r="E63" s="64"/>
      <c r="F63" s="64"/>
      <c r="G63" s="64"/>
      <c r="H63" s="64"/>
      <c r="I63" s="64"/>
      <c r="J63" s="64"/>
      <c r="L63" s="93" t="str">
        <f>($A$5)</f>
        <v>Koczor</v>
      </c>
      <c r="N63" s="94">
        <v>3</v>
      </c>
      <c r="O63" s="95" t="s">
        <v>668</v>
      </c>
      <c r="P63" s="94">
        <v>1</v>
      </c>
      <c r="R63" s="64" t="str">
        <f>($A$11)</f>
        <v>Szathmáry F</v>
      </c>
      <c r="S63" s="64"/>
      <c r="V63" s="64"/>
      <c r="Z63" s="64"/>
      <c r="AA63" s="99"/>
      <c r="AB63" s="95"/>
      <c r="AC63" s="99"/>
      <c r="AE63" s="64"/>
      <c r="AF63" s="64"/>
      <c r="AG63" s="64"/>
      <c r="AH63" s="64"/>
      <c r="AI63" s="99"/>
      <c r="AJ63" s="95"/>
      <c r="AK63" s="99"/>
      <c r="AM63" s="64"/>
      <c r="AN63" s="64"/>
      <c r="AO63" s="64"/>
      <c r="AP63" s="64"/>
      <c r="AQ63" s="64"/>
      <c r="AR63" s="64"/>
      <c r="AT63" s="64"/>
      <c r="AU63" s="64"/>
      <c r="AV63" s="64"/>
      <c r="AW63" s="64"/>
      <c r="AY63" s="96"/>
    </row>
    <row r="64" spans="1:52" ht="20.25" x14ac:dyDescent="0.3">
      <c r="A64" s="97"/>
      <c r="B64" s="98"/>
      <c r="E64" s="64"/>
      <c r="F64" s="64"/>
      <c r="G64" s="64"/>
      <c r="H64" s="64"/>
      <c r="I64" s="64"/>
      <c r="J64" s="64"/>
      <c r="L64" s="93" t="str">
        <f>($A$6)</f>
        <v>Mészáros Gy</v>
      </c>
      <c r="N64" s="94">
        <v>3</v>
      </c>
      <c r="O64" s="95" t="s">
        <v>668</v>
      </c>
      <c r="P64" s="94">
        <v>0</v>
      </c>
      <c r="Q64" s="99"/>
      <c r="R64" s="64" t="str">
        <f>($A$10)</f>
        <v>Benkő</v>
      </c>
      <c r="S64" s="64"/>
      <c r="V64" s="64"/>
      <c r="Y64" s="91"/>
      <c r="Z64" s="64"/>
      <c r="AA64" s="92"/>
      <c r="AB64" s="92"/>
      <c r="AC64" s="92"/>
      <c r="AE64" s="64"/>
      <c r="AF64" s="64"/>
      <c r="AG64" s="64"/>
      <c r="AH64" s="64"/>
      <c r="AI64" s="92"/>
      <c r="AJ64" s="92"/>
      <c r="AK64" s="92"/>
      <c r="AM64" s="64"/>
      <c r="AN64" s="64"/>
      <c r="AO64" s="64"/>
      <c r="AP64" s="64"/>
      <c r="AQ64" s="64"/>
      <c r="AR64" s="64"/>
      <c r="AT64" s="64"/>
      <c r="AU64" s="64"/>
      <c r="AV64" s="64"/>
      <c r="AW64" s="64"/>
      <c r="AY64" s="96"/>
      <c r="AZ64" s="64"/>
    </row>
    <row r="65" spans="1:52" ht="20.25" x14ac:dyDescent="0.3">
      <c r="A65" s="97"/>
      <c r="B65" s="98"/>
      <c r="E65" s="64"/>
      <c r="F65" s="64"/>
      <c r="G65" s="64"/>
      <c r="H65" s="64"/>
      <c r="I65" s="64"/>
      <c r="J65" s="64"/>
      <c r="L65" s="93" t="str">
        <f>($A$7)</f>
        <v>Plemic</v>
      </c>
      <c r="N65" s="94">
        <v>1</v>
      </c>
      <c r="O65" s="95" t="s">
        <v>668</v>
      </c>
      <c r="P65" s="94">
        <v>0</v>
      </c>
      <c r="R65" s="64" t="str">
        <f>($A$9)</f>
        <v>Csekei</v>
      </c>
      <c r="S65" s="64"/>
      <c r="V65" s="64"/>
      <c r="Z65" s="64"/>
      <c r="AA65" s="99"/>
      <c r="AB65" s="95"/>
      <c r="AC65" s="99"/>
      <c r="AE65" s="64"/>
      <c r="AF65" s="64"/>
      <c r="AG65" s="64"/>
      <c r="AH65" s="64"/>
      <c r="AI65" s="99"/>
      <c r="AJ65" s="95"/>
      <c r="AK65" s="99"/>
      <c r="AM65" s="64"/>
      <c r="AN65" s="64"/>
      <c r="AO65" s="64"/>
      <c r="AP65" s="64"/>
      <c r="AQ65" s="64"/>
      <c r="AR65" s="64"/>
      <c r="AT65" s="64"/>
      <c r="AU65" s="64"/>
      <c r="AV65" s="64"/>
      <c r="AW65" s="64"/>
      <c r="AY65" s="96"/>
    </row>
    <row r="66" spans="1:52" ht="20.25" x14ac:dyDescent="0.3">
      <c r="A66" s="97"/>
      <c r="B66" s="98"/>
      <c r="D66" s="91"/>
      <c r="E66" s="64"/>
      <c r="F66" s="64"/>
      <c r="G66" s="64"/>
      <c r="H66" s="64"/>
      <c r="I66" s="64"/>
      <c r="J66" s="64"/>
      <c r="L66" s="93" t="str">
        <f>($A$8)</f>
        <v>Máté</v>
      </c>
      <c r="N66" s="94" t="s">
        <v>370</v>
      </c>
      <c r="O66" s="95" t="s">
        <v>668</v>
      </c>
      <c r="P66" s="94" t="s">
        <v>370</v>
      </c>
      <c r="Q66" s="99" t="s">
        <v>669</v>
      </c>
      <c r="R66" s="64" t="str">
        <f>($A$12)</f>
        <v>pihenő</v>
      </c>
      <c r="S66" s="64"/>
      <c r="V66" s="64"/>
      <c r="Y66" s="91"/>
      <c r="Z66" s="64"/>
      <c r="AA66" s="92"/>
      <c r="AB66" s="92"/>
      <c r="AC66" s="92"/>
      <c r="AE66" s="64"/>
      <c r="AF66" s="64"/>
      <c r="AG66" s="64"/>
      <c r="AH66" s="64"/>
      <c r="AI66" s="92"/>
      <c r="AJ66" s="92"/>
      <c r="AK66" s="92"/>
      <c r="AM66" s="64"/>
      <c r="AN66" s="64"/>
      <c r="AO66" s="64"/>
      <c r="AP66" s="64"/>
      <c r="AQ66" s="64"/>
      <c r="AR66" s="64"/>
      <c r="AT66" s="64"/>
      <c r="AU66" s="64"/>
      <c r="AV66" s="64"/>
      <c r="AW66" s="64"/>
      <c r="AY66" s="96"/>
      <c r="AZ66" s="64"/>
    </row>
    <row r="67" spans="1:52" ht="3.75" customHeight="1" x14ac:dyDescent="0.3">
      <c r="A67" s="97"/>
      <c r="B67" s="98"/>
      <c r="C67" s="100"/>
      <c r="D67" s="101"/>
      <c r="E67" s="98"/>
      <c r="F67" s="98"/>
      <c r="G67" s="98"/>
      <c r="H67" s="98"/>
      <c r="I67" s="98"/>
      <c r="J67" s="98"/>
      <c r="K67" s="102"/>
      <c r="L67" s="102"/>
      <c r="M67" s="102"/>
      <c r="N67" s="98"/>
      <c r="O67" s="103"/>
      <c r="P67" s="104"/>
      <c r="Q67" s="103"/>
      <c r="R67" s="98"/>
      <c r="S67" s="98"/>
      <c r="T67" s="102"/>
      <c r="U67" s="102"/>
      <c r="V67" s="98"/>
      <c r="W67" s="102"/>
      <c r="X67" s="102"/>
      <c r="Y67" s="102"/>
      <c r="Z67" s="98"/>
      <c r="AA67" s="103"/>
      <c r="AB67" s="104"/>
      <c r="AC67" s="103"/>
      <c r="AD67" s="102"/>
      <c r="AE67" s="98"/>
      <c r="AF67" s="98"/>
      <c r="AG67" s="98"/>
      <c r="AH67" s="98"/>
      <c r="AI67" s="103"/>
      <c r="AJ67" s="104"/>
      <c r="AK67" s="103"/>
      <c r="AL67" s="102"/>
      <c r="AM67" s="98"/>
      <c r="AN67" s="98"/>
      <c r="AO67" s="98"/>
      <c r="AP67" s="64"/>
      <c r="AQ67" s="64"/>
      <c r="AR67" s="64"/>
      <c r="AS67" s="64"/>
      <c r="AT67" s="64"/>
      <c r="AU67" s="64"/>
      <c r="AV67" s="64"/>
      <c r="AW67" s="64"/>
    </row>
  </sheetData>
  <conditionalFormatting sqref="Q3:Q5 E4:E12 I5:I12 I3 M3:M4 M6:M12 Q7:Q12 U3:U6 U8:U12 Y3:Y7 Y9:Y12 AC3:AC8 AC10:AC12 AG3:AG9 AG11:AG12 AK3:AK10 AK12 AO3:AO11">
    <cfRule type="cellIs" dxfId="23" priority="1" stopIfTrue="1" operator="equal">
      <formula>"g"</formula>
    </cfRule>
    <cfRule type="cellIs" dxfId="22" priority="2" stopIfTrue="1" operator="equal">
      <formula>"d"</formula>
    </cfRule>
    <cfRule type="cellIs" dxfId="21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67"/>
  <sheetViews>
    <sheetView workbookViewId="0">
      <selection activeCell="Y63" sqref="Y63"/>
    </sheetView>
  </sheetViews>
  <sheetFormatPr defaultColWidth="3" defaultRowHeight="15" x14ac:dyDescent="0.25"/>
  <cols>
    <col min="1" max="1" width="21.28515625" customWidth="1"/>
    <col min="2" max="41" width="2.85546875" customWidth="1"/>
    <col min="42" max="42" width="1.42578125" customWidth="1"/>
    <col min="49" max="49" width="3.85546875" customWidth="1"/>
    <col min="50" max="50" width="1" customWidth="1"/>
    <col min="52" max="52" width="1" customWidth="1"/>
  </cols>
  <sheetData>
    <row r="1" spans="1:55" ht="16.5" thickBot="1" x14ac:dyDescent="0.3">
      <c r="A1" s="17" t="s">
        <v>671</v>
      </c>
      <c r="AQ1" s="18">
        <v>42700</v>
      </c>
      <c r="AR1" s="19"/>
      <c r="AS1" s="19"/>
      <c r="AT1" s="19"/>
      <c r="AU1" s="19"/>
      <c r="AV1" s="19"/>
      <c r="AW1" s="19"/>
      <c r="AY1" s="20"/>
      <c r="AZ1" s="21"/>
    </row>
    <row r="2" spans="1:55" ht="33.75" customHeight="1" thickTop="1" thickBot="1" x14ac:dyDescent="0.3">
      <c r="A2" s="22" t="s">
        <v>658</v>
      </c>
      <c r="B2" s="23" t="str">
        <f>(A3)</f>
        <v>Szendrey</v>
      </c>
      <c r="C2" s="24"/>
      <c r="D2" s="25"/>
      <c r="E2" s="25"/>
      <c r="F2" s="26" t="str">
        <f>(A4)</f>
        <v>Trecskó</v>
      </c>
      <c r="G2" s="25"/>
      <c r="H2" s="25"/>
      <c r="I2" s="25"/>
      <c r="J2" s="26" t="str">
        <f>(A5)</f>
        <v>Horváth I</v>
      </c>
      <c r="K2" s="25"/>
      <c r="L2" s="25"/>
      <c r="M2" s="25"/>
      <c r="N2" s="26" t="str">
        <f>(A6)</f>
        <v>pihenő</v>
      </c>
      <c r="O2" s="25"/>
      <c r="P2" s="25"/>
      <c r="Q2" s="25"/>
      <c r="R2" s="26" t="str">
        <f>(A7)</f>
        <v>ifj. Nagy A</v>
      </c>
      <c r="S2" s="25"/>
      <c r="T2" s="25"/>
      <c r="U2" s="25"/>
      <c r="V2" s="26" t="str">
        <f>(A8)</f>
        <v>Nagy A</v>
      </c>
      <c r="W2" s="25"/>
      <c r="X2" s="25"/>
      <c r="Y2" s="25"/>
      <c r="Z2" s="26" t="str">
        <f>(A9)</f>
        <v>Szegedi</v>
      </c>
      <c r="AA2" s="25"/>
      <c r="AB2" s="25"/>
      <c r="AC2" s="25"/>
      <c r="AD2" s="26" t="str">
        <f>(A10)</f>
        <v>Debreczi Z</v>
      </c>
      <c r="AE2" s="25"/>
      <c r="AF2" s="25"/>
      <c r="AG2" s="25"/>
      <c r="AH2" s="26" t="str">
        <f>(A11)</f>
        <v>Szirtes A</v>
      </c>
      <c r="AI2" s="25"/>
      <c r="AJ2" s="25"/>
      <c r="AK2" s="25"/>
      <c r="AL2" s="26" t="str">
        <f>(A12)</f>
        <v>Major I</v>
      </c>
      <c r="AM2" s="25"/>
      <c r="AN2" s="25"/>
      <c r="AO2" s="25"/>
      <c r="AP2" s="27"/>
      <c r="AQ2" s="28" t="s">
        <v>659</v>
      </c>
      <c r="AR2" s="29" t="s">
        <v>660</v>
      </c>
      <c r="AS2" s="29" t="s">
        <v>661</v>
      </c>
      <c r="AT2" s="29" t="s">
        <v>662</v>
      </c>
      <c r="AU2" s="30" t="s">
        <v>663</v>
      </c>
      <c r="AV2" s="30" t="s">
        <v>664</v>
      </c>
      <c r="AW2" s="31" t="s">
        <v>665</v>
      </c>
      <c r="AX2" s="32"/>
      <c r="AY2" s="33" t="s">
        <v>666</v>
      </c>
      <c r="AZ2" s="34"/>
      <c r="BA2" s="35" t="s">
        <v>667</v>
      </c>
    </row>
    <row r="3" spans="1:55" ht="16.5" thickTop="1" x14ac:dyDescent="0.25">
      <c r="A3" s="36" t="s">
        <v>626</v>
      </c>
      <c r="B3" s="37"/>
      <c r="C3" s="38"/>
      <c r="D3" s="38"/>
      <c r="E3" s="38"/>
      <c r="F3" s="39">
        <v>9</v>
      </c>
      <c r="G3" s="40">
        <f>(N62)</f>
        <v>1</v>
      </c>
      <c r="H3" s="40">
        <f>(P62)</f>
        <v>0</v>
      </c>
      <c r="I3" s="41" t="str">
        <f>IF(G3=".","-",IF(G3&gt;H3,"g",IF(G3=H3,"d","v")))</f>
        <v>g</v>
      </c>
      <c r="J3" s="39">
        <v>8</v>
      </c>
      <c r="K3" s="42">
        <f>(N56)</f>
        <v>1</v>
      </c>
      <c r="L3" s="42">
        <f>(P56)</f>
        <v>1</v>
      </c>
      <c r="M3" s="41" t="str">
        <f>IF(K3=".","-",IF(K3&gt;L3,"g",IF(K3=L3,"d","v")))</f>
        <v>d</v>
      </c>
      <c r="N3" s="39">
        <v>7</v>
      </c>
      <c r="O3" s="42" t="str">
        <f>(N50)</f>
        <v>.</v>
      </c>
      <c r="P3" s="42" t="str">
        <f>(P50)</f>
        <v>.</v>
      </c>
      <c r="Q3" s="41" t="str">
        <f>IF(O3=".","-",IF(O3&gt;P3,"g",IF(O3=P3,"d","v")))</f>
        <v>-</v>
      </c>
      <c r="R3" s="39">
        <v>6</v>
      </c>
      <c r="S3" s="42">
        <f>(N44)</f>
        <v>2</v>
      </c>
      <c r="T3" s="42">
        <f>(P44)</f>
        <v>0</v>
      </c>
      <c r="U3" s="41" t="str">
        <f>IF(S3=".","-",IF(S3&gt;T3,"g",IF(S3=T3,"d","v")))</f>
        <v>g</v>
      </c>
      <c r="V3" s="39">
        <v>5</v>
      </c>
      <c r="W3" s="42">
        <f>(N38)</f>
        <v>3</v>
      </c>
      <c r="X3" s="42">
        <f>(P38)</f>
        <v>0</v>
      </c>
      <c r="Y3" s="41" t="str">
        <f>IF(W3=".","-",IF(W3&gt;X3,"g",IF(W3=X3,"d","v")))</f>
        <v>g</v>
      </c>
      <c r="Z3" s="39">
        <v>4</v>
      </c>
      <c r="AA3" s="42">
        <f>(N32)</f>
        <v>1</v>
      </c>
      <c r="AB3" s="42">
        <f>(P32)</f>
        <v>1</v>
      </c>
      <c r="AC3" s="41" t="str">
        <f t="shared" ref="AC3:AC8" si="0">IF(AA3=".","-",IF(AA3&gt;AB3,"g",IF(AA3=AB3,"d","v")))</f>
        <v>d</v>
      </c>
      <c r="AD3" s="39">
        <v>3</v>
      </c>
      <c r="AE3" s="42">
        <f>(N26)</f>
        <v>2</v>
      </c>
      <c r="AF3" s="42">
        <f>(P26)</f>
        <v>3</v>
      </c>
      <c r="AG3" s="41" t="str">
        <f t="shared" ref="AG3:AG9" si="1">IF(AE3=".","-",IF(AE3&gt;AF3,"g",IF(AE3=AF3,"d","v")))</f>
        <v>v</v>
      </c>
      <c r="AH3" s="39">
        <v>2</v>
      </c>
      <c r="AI3" s="42">
        <f>(N20)</f>
        <v>5</v>
      </c>
      <c r="AJ3" s="42">
        <f>(P20)</f>
        <v>0</v>
      </c>
      <c r="AK3" s="41" t="str">
        <f t="shared" ref="AK3:AK10" si="2">IF(AI3=".","-",IF(AI3&gt;AJ3,"g",IF(AI3=AJ3,"d","v")))</f>
        <v>g</v>
      </c>
      <c r="AL3" s="39">
        <v>1</v>
      </c>
      <c r="AM3" s="42">
        <f>(N14)</f>
        <v>1</v>
      </c>
      <c r="AN3" s="42">
        <f>(P14)</f>
        <v>0</v>
      </c>
      <c r="AO3" s="41" t="str">
        <f t="shared" ref="AO3:AO11" si="3">IF(AM3=".","-",IF(AM3&gt;AN3,"g",IF(AM3=AN3,"d","v")))</f>
        <v>g</v>
      </c>
      <c r="AP3" s="43"/>
      <c r="AQ3" s="44">
        <f t="shared" ref="AQ3:AQ12" si="4">SUM(AR3:AT3)</f>
        <v>8</v>
      </c>
      <c r="AR3" s="45">
        <f t="shared" ref="AR3:AR12" si="5">COUNTIF(B3:AO3,"g")</f>
        <v>5</v>
      </c>
      <c r="AS3" s="45">
        <f t="shared" ref="AS3:AS12" si="6">COUNTIF(B3:AO3,"d")</f>
        <v>2</v>
      </c>
      <c r="AT3" s="45">
        <f t="shared" ref="AT3:AT12" si="7">COUNTIF(B3:AO3,"v")</f>
        <v>1</v>
      </c>
      <c r="AU3" s="46">
        <f>SUM(IF(O3&lt;&gt;".",O3)+IF(S3&lt;&gt;".",S3)+IF(W3&lt;&gt;".",W3)+IF(AA3&lt;&gt;".",AA3)+IF(AE3&lt;&gt;".",AE3)+IF(AI3&lt;&gt;".",AI3)+IF(AM3&lt;&gt;".",AM3)+IF(G3&lt;&gt;".",G3)+IF(K3&lt;&gt;".",K3))</f>
        <v>16</v>
      </c>
      <c r="AV3" s="46">
        <f>SUM(IF(P3&lt;&gt;".",P3)+IF(T3&lt;&gt;".",T3)+IF(X3&lt;&gt;".",X3)+IF(AB3&lt;&gt;".",AB3)+IF(AF3&lt;&gt;".",AF3)+IF(AJ3&lt;&gt;".",AJ3)+IF(AN3&lt;&gt;".",AN3)+IF(H3&lt;&gt;".",H3)+IF(L3&lt;&gt;".",L3))</f>
        <v>5</v>
      </c>
      <c r="AW3" s="47">
        <f t="shared" ref="AW3:AW12" si="8">SUM(AR3*3+AS3*1)</f>
        <v>17</v>
      </c>
      <c r="AX3" s="48"/>
      <c r="AY3" s="49">
        <f t="shared" ref="AY3:AY12" si="9">RANK(AW3,$AW$3:$AW$12,0)</f>
        <v>1</v>
      </c>
      <c r="AZ3" s="50"/>
      <c r="BA3" s="51">
        <f t="shared" ref="BA3:BA12" si="10">SUM(AU3-AV3)</f>
        <v>11</v>
      </c>
      <c r="BC3">
        <v>1</v>
      </c>
    </row>
    <row r="4" spans="1:55" ht="15.75" x14ac:dyDescent="0.25">
      <c r="A4" s="52" t="s">
        <v>631</v>
      </c>
      <c r="B4" s="53">
        <v>9</v>
      </c>
      <c r="C4" s="40">
        <f>(P62)</f>
        <v>0</v>
      </c>
      <c r="D4" s="40">
        <f>(N62)</f>
        <v>1</v>
      </c>
      <c r="E4" s="54" t="str">
        <f t="shared" ref="E4:E12" si="11">IF(C4=".","-",IF(C4&gt;D4,"g",IF(C4=D4,"d","v")))</f>
        <v>v</v>
      </c>
      <c r="F4" s="55"/>
      <c r="G4" s="56"/>
      <c r="H4" s="56"/>
      <c r="I4" s="56"/>
      <c r="J4" s="53">
        <v>7</v>
      </c>
      <c r="K4" s="40">
        <f>(N51)</f>
        <v>0</v>
      </c>
      <c r="L4" s="40">
        <f>(P51)</f>
        <v>1</v>
      </c>
      <c r="M4" s="57" t="str">
        <f>IF(K4=".","-",IF(K4&gt;L4,"g",IF(K4=L4,"d","v")))</f>
        <v>v</v>
      </c>
      <c r="N4" s="53">
        <v>6</v>
      </c>
      <c r="O4" s="40" t="str">
        <f>(N45)</f>
        <v>.</v>
      </c>
      <c r="P4" s="40" t="str">
        <f>(P45)</f>
        <v>.</v>
      </c>
      <c r="Q4" s="57" t="str">
        <f>IF(O4=".","-",IF(O4&gt;P4,"g",IF(O4=P4,"d","v")))</f>
        <v>-</v>
      </c>
      <c r="R4" s="53">
        <v>5</v>
      </c>
      <c r="S4" s="40">
        <f>(N39)</f>
        <v>0</v>
      </c>
      <c r="T4" s="40">
        <f>(P39)</f>
        <v>2</v>
      </c>
      <c r="U4" s="57" t="str">
        <f>IF(S4=".","-",IF(S4&gt;T4,"g",IF(S4=T4,"d","v")))</f>
        <v>v</v>
      </c>
      <c r="V4" s="53">
        <v>4</v>
      </c>
      <c r="W4" s="40">
        <f>(P33)</f>
        <v>0</v>
      </c>
      <c r="X4" s="40">
        <f>(N33)</f>
        <v>1</v>
      </c>
      <c r="Y4" s="57" t="str">
        <f>IF(W4=".","-",IF(W4&gt;X4,"g",IF(W4=X4,"d","v")))</f>
        <v>v</v>
      </c>
      <c r="Z4" s="53">
        <v>3</v>
      </c>
      <c r="AA4" s="40">
        <f>(N27)</f>
        <v>3</v>
      </c>
      <c r="AB4" s="40">
        <f>(P27)</f>
        <v>1</v>
      </c>
      <c r="AC4" s="57" t="str">
        <f t="shared" si="0"/>
        <v>g</v>
      </c>
      <c r="AD4" s="53">
        <v>2</v>
      </c>
      <c r="AE4" s="40">
        <f>(N21)</f>
        <v>3</v>
      </c>
      <c r="AF4" s="40">
        <f>(P21)</f>
        <v>0</v>
      </c>
      <c r="AG4" s="57" t="str">
        <f t="shared" si="1"/>
        <v>g</v>
      </c>
      <c r="AH4" s="53">
        <v>1</v>
      </c>
      <c r="AI4" s="40">
        <f>(N15)</f>
        <v>3</v>
      </c>
      <c r="AJ4" s="40">
        <f>(P15)</f>
        <v>0</v>
      </c>
      <c r="AK4" s="57" t="str">
        <f t="shared" si="2"/>
        <v>g</v>
      </c>
      <c r="AL4" s="53">
        <v>8</v>
      </c>
      <c r="AM4" s="40">
        <f>(N57)</f>
        <v>1</v>
      </c>
      <c r="AN4" s="40">
        <f>(P57)</f>
        <v>4</v>
      </c>
      <c r="AO4" s="57" t="str">
        <f t="shared" si="3"/>
        <v>v</v>
      </c>
      <c r="AP4" s="58"/>
      <c r="AQ4" s="44">
        <f t="shared" si="4"/>
        <v>8</v>
      </c>
      <c r="AR4" s="45">
        <f t="shared" si="5"/>
        <v>3</v>
      </c>
      <c r="AS4" s="45">
        <f t="shared" si="6"/>
        <v>0</v>
      </c>
      <c r="AT4" s="45">
        <f t="shared" si="7"/>
        <v>5</v>
      </c>
      <c r="AU4" s="46">
        <f>SUM(IF(O4&lt;&gt;".",O4)+IF(S4&lt;&gt;".",S4)+IF(W4&lt;&gt;".",W4)+IF(AA4&lt;&gt;".",AA4)+IF(AE4&lt;&gt;".",AE4)+IF(AI4&lt;&gt;".",AI4)+IF(AM4&lt;&gt;".",AM4)+IF(C4&lt;&gt;".",C4)+IF(K4&lt;&gt;".",K4))</f>
        <v>10</v>
      </c>
      <c r="AV4" s="46">
        <f>SUM(IF(P4&lt;&gt;".",P4)+IF(T4&lt;&gt;".",T4)+IF(X4&lt;&gt;".",X4)+IF(AB4&lt;&gt;".",AB4)+IF(AF4&lt;&gt;".",AF4)+IF(AJ4&lt;&gt;".",AJ4)+IF(AN4&lt;&gt;".",AN4)+IF(D4&lt;&gt;".",D4)+IF(L4&lt;&gt;".",L4))</f>
        <v>10</v>
      </c>
      <c r="AW4" s="59">
        <f t="shared" si="8"/>
        <v>9</v>
      </c>
      <c r="AX4" s="48"/>
      <c r="AY4" s="49">
        <f t="shared" si="9"/>
        <v>6</v>
      </c>
      <c r="AZ4" s="50"/>
      <c r="BA4" s="51">
        <f t="shared" si="10"/>
        <v>0</v>
      </c>
    </row>
    <row r="5" spans="1:55" ht="15.75" x14ac:dyDescent="0.25">
      <c r="A5" s="52" t="s">
        <v>634</v>
      </c>
      <c r="B5" s="53">
        <v>8</v>
      </c>
      <c r="C5" s="40">
        <f>(P56)</f>
        <v>1</v>
      </c>
      <c r="D5" s="40">
        <f>(N56)</f>
        <v>1</v>
      </c>
      <c r="E5" s="54" t="str">
        <f t="shared" si="11"/>
        <v>d</v>
      </c>
      <c r="F5" s="53">
        <v>7</v>
      </c>
      <c r="G5" s="40">
        <f>(P51)</f>
        <v>1</v>
      </c>
      <c r="H5" s="40">
        <f>(N51)</f>
        <v>0</v>
      </c>
      <c r="I5" s="54" t="str">
        <f t="shared" ref="I5:I12" si="12">IF(G5=".","-",IF(G5&gt;H5,"g",IF(G5=H5,"d","v")))</f>
        <v>g</v>
      </c>
      <c r="J5" s="55"/>
      <c r="K5" s="56"/>
      <c r="L5" s="56"/>
      <c r="M5" s="56"/>
      <c r="N5" s="53">
        <v>5</v>
      </c>
      <c r="O5" s="40" t="str">
        <f>(N40)</f>
        <v>.</v>
      </c>
      <c r="P5" s="40" t="str">
        <f>(P40)</f>
        <v>.</v>
      </c>
      <c r="Q5" s="57" t="str">
        <f>IF(O5=".","-",IF(O5&gt;P5,"g",IF(O5=P5,"d","v")))</f>
        <v>-</v>
      </c>
      <c r="R5" s="53">
        <v>4</v>
      </c>
      <c r="S5" s="40">
        <f>(N34)</f>
        <v>1</v>
      </c>
      <c r="T5" s="40">
        <f>(P34)</f>
        <v>1</v>
      </c>
      <c r="U5" s="57" t="str">
        <f>IF(S5=".","-",IF(S5&gt;T5,"g",IF(S5=T5,"d","v")))</f>
        <v>d</v>
      </c>
      <c r="V5" s="53">
        <v>3</v>
      </c>
      <c r="W5" s="40">
        <f>(N28)</f>
        <v>1</v>
      </c>
      <c r="X5" s="40">
        <f>(P28)</f>
        <v>1</v>
      </c>
      <c r="Y5" s="57" t="str">
        <f>IF(W5=".","-",IF(W5&gt;X5,"g",IF(W5=X5,"d","v")))</f>
        <v>d</v>
      </c>
      <c r="Z5" s="53">
        <v>2</v>
      </c>
      <c r="AA5" s="40">
        <f>(N22)</f>
        <v>1</v>
      </c>
      <c r="AB5" s="40">
        <f>(P22)</f>
        <v>0</v>
      </c>
      <c r="AC5" s="57" t="str">
        <f t="shared" si="0"/>
        <v>g</v>
      </c>
      <c r="AD5" s="53">
        <v>1</v>
      </c>
      <c r="AE5" s="40">
        <f>(N16)</f>
        <v>0</v>
      </c>
      <c r="AF5" s="40">
        <f>(P16)</f>
        <v>0</v>
      </c>
      <c r="AG5" s="57" t="str">
        <f t="shared" si="1"/>
        <v>d</v>
      </c>
      <c r="AH5" s="53">
        <v>9</v>
      </c>
      <c r="AI5" s="40">
        <f>(N63)</f>
        <v>4</v>
      </c>
      <c r="AJ5" s="40">
        <f>(P63)</f>
        <v>0</v>
      </c>
      <c r="AK5" s="57" t="str">
        <f t="shared" si="2"/>
        <v>g</v>
      </c>
      <c r="AL5" s="53">
        <v>6</v>
      </c>
      <c r="AM5" s="40">
        <f>(N46)</f>
        <v>0</v>
      </c>
      <c r="AN5" s="40">
        <f>(P46)</f>
        <v>0</v>
      </c>
      <c r="AO5" s="57" t="str">
        <f t="shared" si="3"/>
        <v>d</v>
      </c>
      <c r="AP5" s="58"/>
      <c r="AQ5" s="44">
        <f t="shared" si="4"/>
        <v>8</v>
      </c>
      <c r="AR5" s="45">
        <f t="shared" si="5"/>
        <v>3</v>
      </c>
      <c r="AS5" s="45">
        <f t="shared" si="6"/>
        <v>5</v>
      </c>
      <c r="AT5" s="45">
        <f t="shared" si="7"/>
        <v>0</v>
      </c>
      <c r="AU5" s="46">
        <f>SUM(IF(O5&lt;&gt;".",O5)+IF(S5&lt;&gt;".",S5)+IF(W5&lt;&gt;".",W5)+IF(AA5&lt;&gt;".",AA5)+IF(AE5&lt;&gt;".",AE5)+IF(AI5&lt;&gt;".",AI5)+IF(AM5&lt;&gt;".",AM5)+IF(G5&lt;&gt;".",G5)+IF(C5&lt;&gt;".",C5))</f>
        <v>9</v>
      </c>
      <c r="AV5" s="46">
        <f>SUM(IF(P5&lt;&gt;".",P5)+IF(T5&lt;&gt;".",T5)+IF(X5&lt;&gt;".",X5)+IF(AB5&lt;&gt;".",AB5)+IF(AF5&lt;&gt;".",AF5)+IF(AJ5&lt;&gt;".",AJ5)+IF(AN5&lt;&gt;".",AN5)+IF(H5&lt;&gt;".",H5)+IF(D5&lt;&gt;".",D5))</f>
        <v>3</v>
      </c>
      <c r="AW5" s="59">
        <f t="shared" si="8"/>
        <v>14</v>
      </c>
      <c r="AX5" s="48"/>
      <c r="AY5" s="49">
        <f t="shared" si="9"/>
        <v>3</v>
      </c>
      <c r="AZ5" s="50"/>
      <c r="BA5" s="51">
        <f t="shared" si="10"/>
        <v>6</v>
      </c>
      <c r="BC5">
        <v>3</v>
      </c>
    </row>
    <row r="6" spans="1:55" ht="15.75" x14ac:dyDescent="0.25">
      <c r="A6" s="52" t="s">
        <v>657</v>
      </c>
      <c r="B6" s="53">
        <v>7</v>
      </c>
      <c r="C6" s="40" t="str">
        <f>(P50)</f>
        <v>.</v>
      </c>
      <c r="D6" s="40" t="str">
        <f>(N50)</f>
        <v>.</v>
      </c>
      <c r="E6" s="54" t="str">
        <f t="shared" si="11"/>
        <v>-</v>
      </c>
      <c r="F6" s="53">
        <v>6</v>
      </c>
      <c r="G6" s="40" t="str">
        <f>(P45)</f>
        <v>.</v>
      </c>
      <c r="H6" s="40" t="str">
        <f>(N45)</f>
        <v>.</v>
      </c>
      <c r="I6" s="54" t="str">
        <f t="shared" si="12"/>
        <v>-</v>
      </c>
      <c r="J6" s="53">
        <v>5</v>
      </c>
      <c r="K6" s="40" t="str">
        <f>(P40)</f>
        <v>.</v>
      </c>
      <c r="L6" s="40" t="str">
        <f>(N40)</f>
        <v>.</v>
      </c>
      <c r="M6" s="54" t="str">
        <f t="shared" ref="M6:M12" si="13">IF(K6=".","-",IF(K6&gt;L6,"g",IF(K6=L6,"d","v")))</f>
        <v>-</v>
      </c>
      <c r="N6" s="55"/>
      <c r="O6" s="56"/>
      <c r="P6" s="56"/>
      <c r="Q6" s="56"/>
      <c r="R6" s="53">
        <v>3</v>
      </c>
      <c r="S6" s="40" t="str">
        <f>(N29)</f>
        <v>.</v>
      </c>
      <c r="T6" s="40" t="str">
        <f>(P29)</f>
        <v>.</v>
      </c>
      <c r="U6" s="57" t="str">
        <f>IF(S6=".","-",IF(S6&gt;T6,"g",IF(S6=T6,"d","v")))</f>
        <v>-</v>
      </c>
      <c r="V6" s="53">
        <v>2</v>
      </c>
      <c r="W6" s="40" t="str">
        <f>(N23)</f>
        <v>.</v>
      </c>
      <c r="X6" s="40" t="str">
        <f>(P23)</f>
        <v>.</v>
      </c>
      <c r="Y6" s="57" t="str">
        <f>IF(W6=".","-",IF(W6&gt;X6,"g",IF(W6=X6,"d","v")))</f>
        <v>-</v>
      </c>
      <c r="Z6" s="53">
        <v>1</v>
      </c>
      <c r="AA6" s="40" t="str">
        <f>(N17)</f>
        <v>.</v>
      </c>
      <c r="AB6" s="40" t="str">
        <f>(P17)</f>
        <v>.</v>
      </c>
      <c r="AC6" s="57" t="str">
        <f t="shared" si="0"/>
        <v>-</v>
      </c>
      <c r="AD6" s="53">
        <v>9</v>
      </c>
      <c r="AE6" s="40" t="str">
        <f>(N64)</f>
        <v>.</v>
      </c>
      <c r="AF6" s="40" t="str">
        <f>(P64)</f>
        <v>.</v>
      </c>
      <c r="AG6" s="57" t="str">
        <f t="shared" si="1"/>
        <v>-</v>
      </c>
      <c r="AH6" s="53">
        <v>8</v>
      </c>
      <c r="AI6" s="40" t="str">
        <f>(N58)</f>
        <v>.</v>
      </c>
      <c r="AJ6" s="40" t="str">
        <f>(P58)</f>
        <v>.</v>
      </c>
      <c r="AK6" s="57" t="str">
        <f t="shared" si="2"/>
        <v>-</v>
      </c>
      <c r="AL6" s="53">
        <v>4</v>
      </c>
      <c r="AM6" s="40" t="str">
        <f>(N35)</f>
        <v>.</v>
      </c>
      <c r="AN6" s="40" t="str">
        <f>(P35)</f>
        <v>.</v>
      </c>
      <c r="AO6" s="57" t="str">
        <f t="shared" si="3"/>
        <v>-</v>
      </c>
      <c r="AP6" s="58"/>
      <c r="AQ6" s="44">
        <f t="shared" si="4"/>
        <v>0</v>
      </c>
      <c r="AR6" s="45">
        <f t="shared" si="5"/>
        <v>0</v>
      </c>
      <c r="AS6" s="45">
        <f t="shared" si="6"/>
        <v>0</v>
      </c>
      <c r="AT6" s="45">
        <f t="shared" si="7"/>
        <v>0</v>
      </c>
      <c r="AU6" s="46">
        <f>SUM(IF(C6&lt;&gt;".",C6)+IF(S6&lt;&gt;".",S6)+IF(W6&lt;&gt;".",W6)+IF(AA6&lt;&gt;".",AA6)+IF(AE6&lt;&gt;".",AE6)+IF(AI6&lt;&gt;".",AI6)+IF(AM6&lt;&gt;".",AM6)+IF(G6&lt;&gt;".",G6)+IF(K6&lt;&gt;".",K6))</f>
        <v>0</v>
      </c>
      <c r="AV6" s="46">
        <f>SUM(IF(D6&lt;&gt;".",D6)+IF(T6&lt;&gt;".",T6)+IF(X6&lt;&gt;".",X6)+IF(AB6&lt;&gt;".",AB6)+IF(AF6&lt;&gt;".",AF6)+IF(AJ6&lt;&gt;".",AJ6)+IF(AN6&lt;&gt;".",AN6)+IF(H6&lt;&gt;".",H6)+IF(L6&lt;&gt;".",L6))</f>
        <v>0</v>
      </c>
      <c r="AW6" s="59">
        <f t="shared" si="8"/>
        <v>0</v>
      </c>
      <c r="AX6" s="48"/>
      <c r="AY6" s="49">
        <f t="shared" si="9"/>
        <v>9</v>
      </c>
      <c r="AZ6" s="50"/>
      <c r="BA6" s="51">
        <f t="shared" si="10"/>
        <v>0</v>
      </c>
    </row>
    <row r="7" spans="1:55" ht="15.75" x14ac:dyDescent="0.25">
      <c r="A7" s="52" t="s">
        <v>641</v>
      </c>
      <c r="B7" s="53">
        <v>6</v>
      </c>
      <c r="C7" s="40">
        <f>(P44)</f>
        <v>0</v>
      </c>
      <c r="D7" s="40">
        <f>(N44)</f>
        <v>2</v>
      </c>
      <c r="E7" s="54" t="str">
        <f t="shared" si="11"/>
        <v>v</v>
      </c>
      <c r="F7" s="53">
        <v>5</v>
      </c>
      <c r="G7" s="40">
        <f>(P39)</f>
        <v>2</v>
      </c>
      <c r="H7" s="40">
        <f>(N39)</f>
        <v>0</v>
      </c>
      <c r="I7" s="54" t="str">
        <f t="shared" si="12"/>
        <v>g</v>
      </c>
      <c r="J7" s="53">
        <v>4</v>
      </c>
      <c r="K7" s="40">
        <f>(P34)</f>
        <v>1</v>
      </c>
      <c r="L7" s="40">
        <f>(N34)</f>
        <v>1</v>
      </c>
      <c r="M7" s="54" t="str">
        <f t="shared" si="13"/>
        <v>d</v>
      </c>
      <c r="N7" s="53">
        <v>3</v>
      </c>
      <c r="O7" s="40" t="str">
        <f>(P29)</f>
        <v>.</v>
      </c>
      <c r="P7" s="40" t="str">
        <f>(N29)</f>
        <v>.</v>
      </c>
      <c r="Q7" s="54" t="str">
        <f t="shared" ref="Q7:Q12" si="14">IF(O7=".","-",IF(O7&gt;P7,"g",IF(O7=P7,"d","v")))</f>
        <v>-</v>
      </c>
      <c r="R7" s="55"/>
      <c r="S7" s="56"/>
      <c r="T7" s="56"/>
      <c r="U7" s="56"/>
      <c r="V7" s="53">
        <v>1</v>
      </c>
      <c r="W7" s="40">
        <f>(N18)</f>
        <v>2</v>
      </c>
      <c r="X7" s="40">
        <f>(P18)</f>
        <v>2</v>
      </c>
      <c r="Y7" s="57" t="str">
        <f>IF(W7=".","-",IF(W7&gt;X7,"g",IF(W7=X7,"d","v")))</f>
        <v>d</v>
      </c>
      <c r="Z7" s="53">
        <v>9</v>
      </c>
      <c r="AA7" s="40">
        <f>(N65)</f>
        <v>0</v>
      </c>
      <c r="AB7" s="40">
        <f>(P65)</f>
        <v>1</v>
      </c>
      <c r="AC7" s="57" t="str">
        <f t="shared" si="0"/>
        <v>v</v>
      </c>
      <c r="AD7" s="53">
        <v>8</v>
      </c>
      <c r="AE7" s="40">
        <f>(N59)</f>
        <v>1</v>
      </c>
      <c r="AF7" s="40">
        <f>(P59)</f>
        <v>1</v>
      </c>
      <c r="AG7" s="57" t="str">
        <f t="shared" si="1"/>
        <v>d</v>
      </c>
      <c r="AH7" s="53">
        <v>7</v>
      </c>
      <c r="AI7" s="40">
        <f>(N52)</f>
        <v>3</v>
      </c>
      <c r="AJ7" s="40">
        <f>(P52)</f>
        <v>1</v>
      </c>
      <c r="AK7" s="57" t="str">
        <f t="shared" si="2"/>
        <v>g</v>
      </c>
      <c r="AL7" s="53">
        <v>2</v>
      </c>
      <c r="AM7" s="40">
        <f>(N24)</f>
        <v>0</v>
      </c>
      <c r="AN7" s="40">
        <f>(P24)</f>
        <v>1</v>
      </c>
      <c r="AO7" s="57" t="str">
        <f t="shared" si="3"/>
        <v>v</v>
      </c>
      <c r="AP7" s="58"/>
      <c r="AQ7" s="44">
        <f t="shared" si="4"/>
        <v>8</v>
      </c>
      <c r="AR7" s="45">
        <f t="shared" si="5"/>
        <v>2</v>
      </c>
      <c r="AS7" s="45">
        <f t="shared" si="6"/>
        <v>3</v>
      </c>
      <c r="AT7" s="45">
        <f t="shared" si="7"/>
        <v>3</v>
      </c>
      <c r="AU7" s="46">
        <f>SUM(IF(O7&lt;&gt;".",O7)+IF(C7&lt;&gt;".",C7)+IF(W7&lt;&gt;".",W7)+IF(AA7&lt;&gt;".",AA7)+IF(AE7&lt;&gt;".",AE7)+IF(AI7&lt;&gt;".",AI7)+IF(AM7&lt;&gt;".",AM7)+IF(G7&lt;&gt;".",G7)+IF(K7&lt;&gt;".",K7))</f>
        <v>9</v>
      </c>
      <c r="AV7" s="46">
        <f>SUM(IF(P7&lt;&gt;".",P7)+IF(D7&lt;&gt;".",D7)+IF(X7&lt;&gt;".",X7)+IF(AB7&lt;&gt;".",AB7)+IF(AF7&lt;&gt;".",AF7)+IF(AJ7&lt;&gt;".",AJ7)+IF(AN7&lt;&gt;".",AN7)+IF(H7&lt;&gt;".",H7)+IF(L7&lt;&gt;".",L7))</f>
        <v>9</v>
      </c>
      <c r="AW7" s="59">
        <f t="shared" si="8"/>
        <v>9</v>
      </c>
      <c r="AX7" s="48"/>
      <c r="AY7" s="49">
        <f t="shared" si="9"/>
        <v>6</v>
      </c>
      <c r="AZ7" s="50"/>
      <c r="BA7" s="51">
        <f t="shared" si="10"/>
        <v>0</v>
      </c>
    </row>
    <row r="8" spans="1:55" ht="15.75" x14ac:dyDescent="0.25">
      <c r="A8" s="52" t="s">
        <v>704</v>
      </c>
      <c r="B8" s="53">
        <v>5</v>
      </c>
      <c r="C8" s="40">
        <f>(P38)</f>
        <v>0</v>
      </c>
      <c r="D8" s="40">
        <f>(N38)</f>
        <v>3</v>
      </c>
      <c r="E8" s="54" t="str">
        <f t="shared" si="11"/>
        <v>v</v>
      </c>
      <c r="F8" s="53">
        <v>4</v>
      </c>
      <c r="G8" s="40">
        <f>(N33)</f>
        <v>1</v>
      </c>
      <c r="H8" s="40">
        <f>(P33)</f>
        <v>0</v>
      </c>
      <c r="I8" s="54" t="str">
        <f t="shared" si="12"/>
        <v>g</v>
      </c>
      <c r="J8" s="53">
        <v>3</v>
      </c>
      <c r="K8" s="40">
        <f>(P28)</f>
        <v>1</v>
      </c>
      <c r="L8" s="40">
        <f>(N28)</f>
        <v>1</v>
      </c>
      <c r="M8" s="54" t="str">
        <f t="shared" si="13"/>
        <v>d</v>
      </c>
      <c r="N8" s="53">
        <v>2</v>
      </c>
      <c r="O8" s="40" t="str">
        <f>(P23)</f>
        <v>.</v>
      </c>
      <c r="P8" s="40" t="str">
        <f>(N23)</f>
        <v>.</v>
      </c>
      <c r="Q8" s="54" t="str">
        <f t="shared" si="14"/>
        <v>-</v>
      </c>
      <c r="R8" s="53">
        <v>1</v>
      </c>
      <c r="S8" s="40">
        <f>(P18)</f>
        <v>2</v>
      </c>
      <c r="T8" s="40">
        <f>(N18)</f>
        <v>2</v>
      </c>
      <c r="U8" s="54" t="str">
        <f>IF(S8=".","-",IF(S8&gt;T8,"g",IF(S8=T8,"d","v")))</f>
        <v>d</v>
      </c>
      <c r="V8" s="55"/>
      <c r="W8" s="56"/>
      <c r="X8" s="56"/>
      <c r="Y8" s="56"/>
      <c r="Z8" s="53">
        <v>8</v>
      </c>
      <c r="AA8" s="40">
        <f>(N60)</f>
        <v>1</v>
      </c>
      <c r="AB8" s="40">
        <f>(P60)</f>
        <v>0</v>
      </c>
      <c r="AC8" s="57" t="str">
        <f t="shared" si="0"/>
        <v>g</v>
      </c>
      <c r="AD8" s="53">
        <v>7</v>
      </c>
      <c r="AE8" s="40">
        <f>(N53)</f>
        <v>1</v>
      </c>
      <c r="AF8" s="40">
        <f>(P53)</f>
        <v>0</v>
      </c>
      <c r="AG8" s="57" t="str">
        <f t="shared" si="1"/>
        <v>g</v>
      </c>
      <c r="AH8" s="53">
        <v>6</v>
      </c>
      <c r="AI8" s="40">
        <f>(N47)</f>
        <v>4</v>
      </c>
      <c r="AJ8" s="40">
        <f>(P47)</f>
        <v>1</v>
      </c>
      <c r="AK8" s="57" t="str">
        <f t="shared" si="2"/>
        <v>g</v>
      </c>
      <c r="AL8" s="53">
        <v>9</v>
      </c>
      <c r="AM8" s="40">
        <f>(N66)</f>
        <v>3</v>
      </c>
      <c r="AN8" s="40">
        <f>(P66)</f>
        <v>0</v>
      </c>
      <c r="AO8" s="57" t="str">
        <f t="shared" si="3"/>
        <v>g</v>
      </c>
      <c r="AP8" s="58"/>
      <c r="AQ8" s="44">
        <f t="shared" si="4"/>
        <v>8</v>
      </c>
      <c r="AR8" s="45">
        <f t="shared" si="5"/>
        <v>5</v>
      </c>
      <c r="AS8" s="45">
        <f t="shared" si="6"/>
        <v>2</v>
      </c>
      <c r="AT8" s="45">
        <f t="shared" si="7"/>
        <v>1</v>
      </c>
      <c r="AU8" s="46">
        <f>SUM(IF(O8&lt;&gt;".",O8)+IF(S8&lt;&gt;".",S8)+IF(C8&lt;&gt;".",C8)+IF(AA8&lt;&gt;".",AA8)+IF(AE8&lt;&gt;".",AE8)+IF(AI8&lt;&gt;".",AI8)+IF(AM8&lt;&gt;".",AM8)+IF(G8&lt;&gt;".",G8)+IF(K8&lt;&gt;".",K8))</f>
        <v>13</v>
      </c>
      <c r="AV8" s="46">
        <f>SUM(IF(P8&lt;&gt;".",P8)+IF(T8&lt;&gt;".",T8)+IF(D8&lt;&gt;".",D8)+IF(AB8&lt;&gt;".",AB8)+IF(AF8&lt;&gt;".",AF8)+IF(AJ8&lt;&gt;".",AJ8)+IF(AN8&lt;&gt;".",AN8)+IF(H8&lt;&gt;".",H8)+IF(L8&lt;&gt;".",L8))</f>
        <v>7</v>
      </c>
      <c r="AW8" s="59">
        <f t="shared" si="8"/>
        <v>17</v>
      </c>
      <c r="AX8" s="48"/>
      <c r="AY8" s="49">
        <f t="shared" si="9"/>
        <v>1</v>
      </c>
      <c r="AZ8" s="50"/>
      <c r="BA8" s="51">
        <f t="shared" si="10"/>
        <v>6</v>
      </c>
      <c r="BC8">
        <v>2</v>
      </c>
    </row>
    <row r="9" spans="1:55" ht="15.75" x14ac:dyDescent="0.25">
      <c r="A9" s="52" t="s">
        <v>648</v>
      </c>
      <c r="B9" s="53">
        <v>4</v>
      </c>
      <c r="C9" s="40">
        <f>(P32)</f>
        <v>1</v>
      </c>
      <c r="D9" s="40">
        <f>(N32)</f>
        <v>1</v>
      </c>
      <c r="E9" s="54" t="str">
        <f t="shared" si="11"/>
        <v>d</v>
      </c>
      <c r="F9" s="53">
        <v>3</v>
      </c>
      <c r="G9" s="40">
        <f>(P27)</f>
        <v>1</v>
      </c>
      <c r="H9" s="40">
        <f>(N27)</f>
        <v>3</v>
      </c>
      <c r="I9" s="54" t="str">
        <f t="shared" si="12"/>
        <v>v</v>
      </c>
      <c r="J9" s="53">
        <v>2</v>
      </c>
      <c r="K9" s="40">
        <f>(P22)</f>
        <v>0</v>
      </c>
      <c r="L9" s="40">
        <f>(N22)</f>
        <v>1</v>
      </c>
      <c r="M9" s="54" t="str">
        <f t="shared" si="13"/>
        <v>v</v>
      </c>
      <c r="N9" s="53">
        <v>1</v>
      </c>
      <c r="O9" s="40" t="str">
        <f>(P17)</f>
        <v>.</v>
      </c>
      <c r="P9" s="40" t="str">
        <f>(N17)</f>
        <v>.</v>
      </c>
      <c r="Q9" s="54" t="str">
        <f t="shared" si="14"/>
        <v>-</v>
      </c>
      <c r="R9" s="53">
        <v>9</v>
      </c>
      <c r="S9" s="40">
        <f>(P65)</f>
        <v>1</v>
      </c>
      <c r="T9" s="40">
        <f>(N65)</f>
        <v>0</v>
      </c>
      <c r="U9" s="54" t="str">
        <f>IF(S9=".","-",IF(S9&gt;T9,"g",IF(S9=T9,"d","v")))</f>
        <v>g</v>
      </c>
      <c r="V9" s="53">
        <v>8</v>
      </c>
      <c r="W9" s="40">
        <f>(P60)</f>
        <v>0</v>
      </c>
      <c r="X9" s="40">
        <f>(N60)</f>
        <v>1</v>
      </c>
      <c r="Y9" s="54" t="str">
        <f>IF(W9=".","-",IF(W9&gt;X9,"g",IF(W9=X9,"d","v")))</f>
        <v>v</v>
      </c>
      <c r="Z9" s="55"/>
      <c r="AA9" s="56"/>
      <c r="AB9" s="56"/>
      <c r="AC9" s="56"/>
      <c r="AD9" s="53">
        <v>6</v>
      </c>
      <c r="AE9" s="40">
        <f>(N48)</f>
        <v>1</v>
      </c>
      <c r="AF9" s="40">
        <f>(P48)</f>
        <v>0</v>
      </c>
      <c r="AG9" s="57" t="str">
        <f t="shared" si="1"/>
        <v>g</v>
      </c>
      <c r="AH9" s="53">
        <v>5</v>
      </c>
      <c r="AI9" s="40">
        <f>(N41)</f>
        <v>4</v>
      </c>
      <c r="AJ9" s="40">
        <f>(P41)</f>
        <v>0</v>
      </c>
      <c r="AK9" s="57" t="str">
        <f t="shared" si="2"/>
        <v>g</v>
      </c>
      <c r="AL9" s="53">
        <v>7</v>
      </c>
      <c r="AM9" s="40">
        <f>(N54)</f>
        <v>0</v>
      </c>
      <c r="AN9" s="40">
        <f>(P54)</f>
        <v>0</v>
      </c>
      <c r="AO9" s="57" t="str">
        <f t="shared" si="3"/>
        <v>d</v>
      </c>
      <c r="AP9" s="58"/>
      <c r="AQ9" s="44">
        <f t="shared" si="4"/>
        <v>8</v>
      </c>
      <c r="AR9" s="45">
        <f t="shared" si="5"/>
        <v>3</v>
      </c>
      <c r="AS9" s="45">
        <f t="shared" si="6"/>
        <v>2</v>
      </c>
      <c r="AT9" s="45">
        <f t="shared" si="7"/>
        <v>3</v>
      </c>
      <c r="AU9" s="46">
        <f>SUM(IF(O9&lt;&gt;".",O9)+IF(S9&lt;&gt;".",S9)+IF(W9&lt;&gt;".",W9)+IF(C9&lt;&gt;".",C9)+IF(AE9&lt;&gt;".",AE9)+IF(AI9&lt;&gt;".",AI9)+IF(AM9&lt;&gt;".",AM9)+IF(G9&lt;&gt;".",G9)+IF(K9&lt;&gt;".",K9))</f>
        <v>8</v>
      </c>
      <c r="AV9" s="46">
        <f>SUM(IF(P9&lt;&gt;".",P9)+IF(T9&lt;&gt;".",T9)+IF(X9&lt;&gt;".",X9)+IF(D9&lt;&gt;".",D9)+IF(AF9&lt;&gt;".",AF9)+IF(AJ9&lt;&gt;".",AJ9)+IF(AN9&lt;&gt;".",AN9)+IF(H9&lt;&gt;".",H9)+IF(L9&lt;&gt;".",L9))</f>
        <v>6</v>
      </c>
      <c r="AW9" s="59">
        <f t="shared" si="8"/>
        <v>11</v>
      </c>
      <c r="AX9" s="48"/>
      <c r="AY9" s="49">
        <f t="shared" si="9"/>
        <v>5</v>
      </c>
      <c r="AZ9" s="50"/>
      <c r="BA9" s="51">
        <f t="shared" si="10"/>
        <v>2</v>
      </c>
    </row>
    <row r="10" spans="1:55" s="64" customFormat="1" ht="15.75" x14ac:dyDescent="0.25">
      <c r="A10" s="60" t="s">
        <v>653</v>
      </c>
      <c r="B10" s="53">
        <v>3</v>
      </c>
      <c r="C10" s="40">
        <f>(P26)</f>
        <v>3</v>
      </c>
      <c r="D10" s="40">
        <f>(N26)</f>
        <v>2</v>
      </c>
      <c r="E10" s="57" t="str">
        <f t="shared" si="11"/>
        <v>g</v>
      </c>
      <c r="F10" s="53">
        <v>2</v>
      </c>
      <c r="G10" s="40">
        <f>(P21)</f>
        <v>0</v>
      </c>
      <c r="H10" s="40">
        <f>(N21)</f>
        <v>3</v>
      </c>
      <c r="I10" s="57" t="str">
        <f t="shared" si="12"/>
        <v>v</v>
      </c>
      <c r="J10" s="53">
        <v>1</v>
      </c>
      <c r="K10" s="40">
        <f>(P16)</f>
        <v>0</v>
      </c>
      <c r="L10" s="40">
        <f>(N16)</f>
        <v>0</v>
      </c>
      <c r="M10" s="57" t="str">
        <f t="shared" si="13"/>
        <v>d</v>
      </c>
      <c r="N10" s="53">
        <v>9</v>
      </c>
      <c r="O10" s="40" t="str">
        <f>(P64)</f>
        <v>.</v>
      </c>
      <c r="P10" s="40" t="str">
        <f>(N64)</f>
        <v>.</v>
      </c>
      <c r="Q10" s="57" t="str">
        <f t="shared" si="14"/>
        <v>-</v>
      </c>
      <c r="R10" s="53">
        <v>8</v>
      </c>
      <c r="S10" s="40">
        <f>(P59)</f>
        <v>1</v>
      </c>
      <c r="T10" s="40">
        <f>(N59)</f>
        <v>1</v>
      </c>
      <c r="U10" s="57" t="str">
        <f>IF(S10=".","-",IF(S10&gt;T10,"g",IF(S10=T10,"d","v")))</f>
        <v>d</v>
      </c>
      <c r="V10" s="53">
        <v>7</v>
      </c>
      <c r="W10" s="40">
        <f>(P53)</f>
        <v>0</v>
      </c>
      <c r="X10" s="40">
        <f>(N53)</f>
        <v>1</v>
      </c>
      <c r="Y10" s="57" t="str">
        <f>IF(W10=".","-",IF(W10&gt;X10,"g",IF(W10=X10,"d","v")))</f>
        <v>v</v>
      </c>
      <c r="Z10" s="53">
        <v>6</v>
      </c>
      <c r="AA10" s="40">
        <f>(P48)</f>
        <v>0</v>
      </c>
      <c r="AB10" s="40">
        <f>(N48)</f>
        <v>1</v>
      </c>
      <c r="AC10" s="57" t="str">
        <f>IF(AA10=".","-",IF(AA10&gt;AB10,"g",IF(AA10=AB10,"d","v")))</f>
        <v>v</v>
      </c>
      <c r="AD10" s="55"/>
      <c r="AE10" s="56"/>
      <c r="AF10" s="56"/>
      <c r="AG10" s="56"/>
      <c r="AH10" s="53">
        <v>4</v>
      </c>
      <c r="AI10" s="40">
        <f>(N36)</f>
        <v>1</v>
      </c>
      <c r="AJ10" s="40">
        <f>(P36)</f>
        <v>0</v>
      </c>
      <c r="AK10" s="57" t="str">
        <f t="shared" si="2"/>
        <v>g</v>
      </c>
      <c r="AL10" s="53">
        <v>5</v>
      </c>
      <c r="AM10" s="40">
        <f>(N42)</f>
        <v>1</v>
      </c>
      <c r="AN10" s="40">
        <f>(P42)</f>
        <v>1</v>
      </c>
      <c r="AO10" s="61" t="str">
        <f t="shared" si="3"/>
        <v>d</v>
      </c>
      <c r="AP10" s="62"/>
      <c r="AQ10" s="44">
        <f t="shared" si="4"/>
        <v>8</v>
      </c>
      <c r="AR10" s="45">
        <f t="shared" si="5"/>
        <v>2</v>
      </c>
      <c r="AS10" s="45">
        <f t="shared" si="6"/>
        <v>3</v>
      </c>
      <c r="AT10" s="45">
        <f t="shared" si="7"/>
        <v>3</v>
      </c>
      <c r="AU10" s="46">
        <f>SUM(IF(O10&lt;&gt;".",O10)+IF(S10&lt;&gt;".",S10)+IF(W10&lt;&gt;".",W10)+IF(AA10&lt;&gt;".",AA10)+IF(C10&lt;&gt;".",C10)+IF(AI10&lt;&gt;".",AI10)+IF(AM10&lt;&gt;".",AM10)+IF(G10&lt;&gt;".",G10)+IF(K10&lt;&gt;".",K10))</f>
        <v>6</v>
      </c>
      <c r="AV10" s="46">
        <f>SUM(IF(P10&lt;&gt;".",P10)+IF(T10&lt;&gt;".",T10)+IF(X10&lt;&gt;".",X10)+IF(AB10&lt;&gt;".",AB10)+IF(D10&lt;&gt;".",D10)+IF(AJ10&lt;&gt;".",AJ10)+IF(AN10&lt;&gt;".",AN10)+IF(H10&lt;&gt;".",H10)+IF(L10&lt;&gt;".",L10))</f>
        <v>9</v>
      </c>
      <c r="AW10" s="63">
        <f t="shared" si="8"/>
        <v>9</v>
      </c>
      <c r="AX10" s="48"/>
      <c r="AY10" s="49">
        <f t="shared" si="9"/>
        <v>6</v>
      </c>
      <c r="AZ10" s="50"/>
      <c r="BA10" s="51">
        <f t="shared" si="10"/>
        <v>-3</v>
      </c>
    </row>
    <row r="11" spans="1:55" ht="15.75" x14ac:dyDescent="0.25">
      <c r="A11" s="36" t="s">
        <v>687</v>
      </c>
      <c r="B11" s="65">
        <v>2</v>
      </c>
      <c r="C11" s="66">
        <f>(P20)</f>
        <v>0</v>
      </c>
      <c r="D11" s="66">
        <f>(N20)</f>
        <v>5</v>
      </c>
      <c r="E11" s="54" t="str">
        <f t="shared" si="11"/>
        <v>v</v>
      </c>
      <c r="F11" s="65">
        <v>1</v>
      </c>
      <c r="G11" s="66">
        <f>(P15)</f>
        <v>0</v>
      </c>
      <c r="H11" s="66">
        <f>(N15)</f>
        <v>3</v>
      </c>
      <c r="I11" s="54" t="str">
        <f t="shared" si="12"/>
        <v>v</v>
      </c>
      <c r="J11" s="65">
        <v>9</v>
      </c>
      <c r="K11" s="66">
        <f>(P63)</f>
        <v>0</v>
      </c>
      <c r="L11" s="66">
        <f>(N63)</f>
        <v>4</v>
      </c>
      <c r="M11" s="54" t="str">
        <f t="shared" si="13"/>
        <v>v</v>
      </c>
      <c r="N11" s="65">
        <v>8</v>
      </c>
      <c r="O11" s="66" t="str">
        <f>(P58)</f>
        <v>.</v>
      </c>
      <c r="P11" s="66" t="str">
        <f>(N58)</f>
        <v>.</v>
      </c>
      <c r="Q11" s="54" t="str">
        <f t="shared" si="14"/>
        <v>-</v>
      </c>
      <c r="R11" s="65">
        <v>7</v>
      </c>
      <c r="S11" s="66">
        <f>(P52)</f>
        <v>1</v>
      </c>
      <c r="T11" s="66">
        <f>(N52)</f>
        <v>3</v>
      </c>
      <c r="U11" s="54" t="str">
        <f>IF(S11=".","-",IF(S11&gt;T11,"g",IF(S11=T11,"d","v")))</f>
        <v>v</v>
      </c>
      <c r="V11" s="65">
        <v>6</v>
      </c>
      <c r="W11" s="66">
        <f>(P47)</f>
        <v>1</v>
      </c>
      <c r="X11" s="66">
        <f>(N47)</f>
        <v>4</v>
      </c>
      <c r="Y11" s="54" t="str">
        <f>IF(W11=".","-",IF(W11&gt;X11,"g",IF(W11=X11,"d","v")))</f>
        <v>v</v>
      </c>
      <c r="Z11" s="65">
        <v>5</v>
      </c>
      <c r="AA11" s="66">
        <f>(P41)</f>
        <v>0</v>
      </c>
      <c r="AB11" s="66">
        <f>(N41)</f>
        <v>4</v>
      </c>
      <c r="AC11" s="54" t="str">
        <f>IF(AA11=".","-",IF(AA11&gt;AB11,"g",IF(AA11=AB11,"d","v")))</f>
        <v>v</v>
      </c>
      <c r="AD11" s="65">
        <v>4</v>
      </c>
      <c r="AE11" s="66">
        <f>(P36)</f>
        <v>0</v>
      </c>
      <c r="AF11" s="66">
        <f>(N36)</f>
        <v>1</v>
      </c>
      <c r="AG11" s="54" t="str">
        <f>IF(AE11=".","-",IF(AE11&gt;AF11,"g",IF(AE11=AF11,"d","v")))</f>
        <v>v</v>
      </c>
      <c r="AH11" s="67"/>
      <c r="AI11" s="68"/>
      <c r="AJ11" s="68"/>
      <c r="AK11" s="68"/>
      <c r="AL11" s="65">
        <v>3</v>
      </c>
      <c r="AM11" s="66">
        <f>(N30)</f>
        <v>0</v>
      </c>
      <c r="AN11" s="66">
        <f>(P30)</f>
        <v>3</v>
      </c>
      <c r="AO11" s="54" t="str">
        <f t="shared" si="3"/>
        <v>v</v>
      </c>
      <c r="AP11" s="43"/>
      <c r="AQ11" s="44">
        <f t="shared" si="4"/>
        <v>8</v>
      </c>
      <c r="AR11" s="45">
        <f t="shared" si="5"/>
        <v>0</v>
      </c>
      <c r="AS11" s="45">
        <f t="shared" si="6"/>
        <v>0</v>
      </c>
      <c r="AT11" s="45">
        <f t="shared" si="7"/>
        <v>8</v>
      </c>
      <c r="AU11" s="46">
        <f>SUM(IF(O11&lt;&gt;".",O11)+IF(S11&lt;&gt;".",S11)+IF(W11&lt;&gt;".",W11)+IF(AA11&lt;&gt;".",AA11)+IF(AE11&lt;&gt;".",AE11)+IF(C11&lt;&gt;".",C11)+IF(AM11&lt;&gt;".",AM11)+IF(G11&lt;&gt;".",G11)+IF(K11&lt;&gt;".",K11))</f>
        <v>2</v>
      </c>
      <c r="AV11" s="46">
        <f>SUM(IF(P11&lt;&gt;".",P11)+IF(T11&lt;&gt;".",T11)+IF(X11&lt;&gt;".",X11)+IF(AB11&lt;&gt;".",AB11)+IF(AF11&lt;&gt;".",AF11)+IF(D11&lt;&gt;".",D11)+IF(AN11&lt;&gt;".",AN11)+IF(H11&lt;&gt;".",H11)+IF(L11&lt;&gt;".",L11))</f>
        <v>27</v>
      </c>
      <c r="AW11" s="47">
        <f t="shared" si="8"/>
        <v>0</v>
      </c>
      <c r="AX11" s="48"/>
      <c r="AY11" s="49">
        <f t="shared" si="9"/>
        <v>9</v>
      </c>
      <c r="AZ11" s="50"/>
      <c r="BA11" s="51">
        <f t="shared" si="10"/>
        <v>-25</v>
      </c>
    </row>
    <row r="12" spans="1:55" s="64" customFormat="1" ht="16.5" thickBot="1" x14ac:dyDescent="0.3">
      <c r="A12" s="69" t="s">
        <v>675</v>
      </c>
      <c r="B12" s="70">
        <v>1</v>
      </c>
      <c r="C12" s="71">
        <f>(P14)</f>
        <v>0</v>
      </c>
      <c r="D12" s="71">
        <f>(N14)</f>
        <v>1</v>
      </c>
      <c r="E12" s="72" t="str">
        <f t="shared" si="11"/>
        <v>v</v>
      </c>
      <c r="F12" s="70">
        <v>8</v>
      </c>
      <c r="G12" s="71">
        <f>(P57)</f>
        <v>4</v>
      </c>
      <c r="H12" s="71">
        <f>(N57)</f>
        <v>1</v>
      </c>
      <c r="I12" s="72" t="str">
        <f t="shared" si="12"/>
        <v>g</v>
      </c>
      <c r="J12" s="70">
        <v>6</v>
      </c>
      <c r="K12" s="71">
        <f>(P46)</f>
        <v>0</v>
      </c>
      <c r="L12" s="71">
        <f>(N46)</f>
        <v>0</v>
      </c>
      <c r="M12" s="72" t="str">
        <f t="shared" si="13"/>
        <v>d</v>
      </c>
      <c r="N12" s="70">
        <v>4</v>
      </c>
      <c r="O12" s="71" t="str">
        <f>(P35)</f>
        <v>.</v>
      </c>
      <c r="P12" s="71" t="str">
        <f>(N35)</f>
        <v>.</v>
      </c>
      <c r="Q12" s="72" t="str">
        <f t="shared" si="14"/>
        <v>-</v>
      </c>
      <c r="R12" s="70">
        <v>2</v>
      </c>
      <c r="S12" s="71">
        <f>(P24)</f>
        <v>1</v>
      </c>
      <c r="T12" s="71">
        <f>(N24)</f>
        <v>0</v>
      </c>
      <c r="U12" s="72" t="str">
        <f>IF(S12=".","-",IF(S12&gt;T12,"g",IF(S12=T12,"d","v")))</f>
        <v>g</v>
      </c>
      <c r="V12" s="70">
        <v>9</v>
      </c>
      <c r="W12" s="71">
        <f>(P66)</f>
        <v>0</v>
      </c>
      <c r="X12" s="71">
        <f>(N66)</f>
        <v>3</v>
      </c>
      <c r="Y12" s="72" t="str">
        <f>IF(W12=".","-",IF(W12&gt;X12,"g",IF(W12=X12,"d","v")))</f>
        <v>v</v>
      </c>
      <c r="Z12" s="70">
        <v>7</v>
      </c>
      <c r="AA12" s="71">
        <f>(P54)</f>
        <v>0</v>
      </c>
      <c r="AB12" s="71">
        <f>(N54)</f>
        <v>0</v>
      </c>
      <c r="AC12" s="72" t="str">
        <f>IF(AA12=".","-",IF(AA12&gt;AB12,"g",IF(AA12=AB12,"d","v")))</f>
        <v>d</v>
      </c>
      <c r="AD12" s="70">
        <v>5</v>
      </c>
      <c r="AE12" s="71">
        <f>(P42)</f>
        <v>1</v>
      </c>
      <c r="AF12" s="71">
        <f>(N42)</f>
        <v>1</v>
      </c>
      <c r="AG12" s="72" t="str">
        <f>IF(AE12=".","-",IF(AE12&gt;AF12,"g",IF(AE12=AF12,"d","v")))</f>
        <v>d</v>
      </c>
      <c r="AH12" s="70">
        <v>3</v>
      </c>
      <c r="AI12" s="71">
        <f>(P30)</f>
        <v>3</v>
      </c>
      <c r="AJ12" s="71">
        <f>(N30)</f>
        <v>0</v>
      </c>
      <c r="AK12" s="72" t="str">
        <f>IF(AI12=".","-",IF(AI12&gt;AJ12,"g",IF(AI12=AJ12,"d","v")))</f>
        <v>g</v>
      </c>
      <c r="AL12" s="73"/>
      <c r="AM12" s="74"/>
      <c r="AN12" s="74"/>
      <c r="AO12" s="75"/>
      <c r="AP12" s="62"/>
      <c r="AQ12" s="76">
        <f t="shared" si="4"/>
        <v>8</v>
      </c>
      <c r="AR12" s="77">
        <f t="shared" si="5"/>
        <v>3</v>
      </c>
      <c r="AS12" s="77">
        <f t="shared" si="6"/>
        <v>3</v>
      </c>
      <c r="AT12" s="77">
        <f t="shared" si="7"/>
        <v>2</v>
      </c>
      <c r="AU12" s="78">
        <f>SUM(IF(O12&lt;&gt;".",O12)+IF(S12&lt;&gt;".",S12)+IF(W12&lt;&gt;".",W12)+IF(AA12&lt;&gt;".",AA12)+IF(AE12&lt;&gt;".",AE12)+IF(AI12&lt;&gt;".",AI12)+IF(C12&lt;&gt;".",C12)+IF(G12&lt;&gt;".",G12)+IF(K12&lt;&gt;".",K12))</f>
        <v>9</v>
      </c>
      <c r="AV12" s="78">
        <f>SUM(IF(P12&lt;&gt;".",P12)+IF(T12&lt;&gt;".",T12)+IF(X12&lt;&gt;".",X12)+IF(AB12&lt;&gt;".",AB12)+IF(AF12&lt;&gt;".",AF12)+IF(AJ12&lt;&gt;".",AJ12)+IF(D12&lt;&gt;".",D12)+IF(H12&lt;&gt;".",H12)+IF(L12&lt;&gt;".",L12))</f>
        <v>6</v>
      </c>
      <c r="AW12" s="79">
        <f t="shared" si="8"/>
        <v>12</v>
      </c>
      <c r="AX12" s="80"/>
      <c r="AY12" s="81">
        <f t="shared" si="9"/>
        <v>4</v>
      </c>
      <c r="AZ12" s="50"/>
      <c r="BA12" s="51">
        <f t="shared" si="10"/>
        <v>3</v>
      </c>
      <c r="BC12" s="64">
        <v>4</v>
      </c>
    </row>
    <row r="13" spans="1:55" s="64" customFormat="1" ht="3.75" customHeight="1" thickTop="1" x14ac:dyDescent="0.25">
      <c r="B13" s="82"/>
      <c r="C13" s="83"/>
      <c r="D13" s="83"/>
      <c r="E13" s="84"/>
      <c r="F13" s="82"/>
      <c r="G13" s="83"/>
      <c r="H13" s="83"/>
      <c r="I13" s="84"/>
      <c r="J13" s="82"/>
      <c r="K13" s="83"/>
      <c r="L13" s="83"/>
      <c r="M13" s="84"/>
      <c r="N13" s="82"/>
      <c r="O13" s="83"/>
      <c r="P13" s="83"/>
      <c r="Q13" s="84"/>
      <c r="R13" s="82"/>
      <c r="S13" s="83"/>
      <c r="T13" s="83"/>
      <c r="U13" s="84"/>
      <c r="V13" s="82"/>
      <c r="W13" s="83"/>
      <c r="X13" s="83"/>
      <c r="Y13" s="84"/>
      <c r="Z13" s="82"/>
      <c r="AA13" s="83"/>
      <c r="AB13" s="83"/>
      <c r="AC13" s="84"/>
      <c r="AH13" s="82"/>
      <c r="AI13" s="83"/>
      <c r="AJ13" s="83"/>
      <c r="AK13" s="84"/>
      <c r="AQ13" s="85"/>
      <c r="AR13" s="86"/>
      <c r="AS13" s="86"/>
      <c r="AT13" s="86"/>
      <c r="AU13" s="87"/>
      <c r="AV13" s="87"/>
      <c r="AW13" s="88"/>
    </row>
    <row r="14" spans="1:55" s="64" customFormat="1" ht="26.25" x14ac:dyDescent="0.3">
      <c r="A14" s="89">
        <v>1</v>
      </c>
      <c r="B14" s="90"/>
      <c r="D14" s="91"/>
      <c r="K14" s="92"/>
      <c r="L14" s="93" t="str">
        <f>($A$3)</f>
        <v>Szendrey</v>
      </c>
      <c r="M14" s="92"/>
      <c r="N14" s="94">
        <v>1</v>
      </c>
      <c r="O14" s="95" t="s">
        <v>668</v>
      </c>
      <c r="P14" s="94">
        <v>0</v>
      </c>
      <c r="R14" s="64" t="str">
        <f>($A$12)</f>
        <v>Major I</v>
      </c>
      <c r="W14" s="92"/>
      <c r="Y14" s="91"/>
      <c r="AY14" s="96"/>
    </row>
    <row r="15" spans="1:55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($A$4)</f>
        <v>Trecskó</v>
      </c>
      <c r="N15" s="94">
        <v>3</v>
      </c>
      <c r="O15" s="95" t="s">
        <v>668</v>
      </c>
      <c r="P15" s="94">
        <v>0</v>
      </c>
      <c r="R15" s="64" t="str">
        <f>($A$11)</f>
        <v>Szirtes A</v>
      </c>
      <c r="S15" s="64"/>
      <c r="V15" s="64"/>
      <c r="Z15" s="64"/>
      <c r="AA15" s="99"/>
      <c r="AI15" s="99"/>
      <c r="AJ15" s="95"/>
      <c r="AK15" s="99"/>
      <c r="AM15" s="64"/>
      <c r="AN15" s="64"/>
      <c r="AO15" s="64"/>
      <c r="AP15" s="64"/>
      <c r="AQ15" s="64"/>
      <c r="AR15" s="64"/>
      <c r="AT15" s="64"/>
      <c r="AU15" s="64"/>
      <c r="AV15" s="64"/>
      <c r="AW15" s="64"/>
      <c r="AY15" s="96"/>
    </row>
    <row r="16" spans="1:55" ht="20.25" x14ac:dyDescent="0.3">
      <c r="A16" s="97"/>
      <c r="B16" s="98"/>
      <c r="D16" s="91"/>
      <c r="E16" s="64"/>
      <c r="F16" s="64"/>
      <c r="G16" s="64"/>
      <c r="H16" s="64"/>
      <c r="I16" s="64"/>
      <c r="J16" s="64"/>
      <c r="L16" s="93" t="str">
        <f>($A$5)</f>
        <v>Horváth I</v>
      </c>
      <c r="N16" s="94">
        <v>0</v>
      </c>
      <c r="O16" s="95" t="s">
        <v>668</v>
      </c>
      <c r="P16" s="94">
        <v>0</v>
      </c>
      <c r="Q16" s="99" t="s">
        <v>669</v>
      </c>
      <c r="R16" s="64" t="str">
        <f>($A$10)</f>
        <v>Debreczi Z</v>
      </c>
      <c r="S16" s="64"/>
      <c r="V16" s="64"/>
      <c r="Y16" s="91"/>
      <c r="Z16" s="64"/>
      <c r="AA16" s="92"/>
      <c r="AI16" s="92"/>
      <c r="AJ16" s="92"/>
      <c r="AK16" s="92"/>
      <c r="AM16" s="64"/>
      <c r="AN16" s="64"/>
      <c r="AO16" s="64"/>
      <c r="AP16" s="64"/>
      <c r="AQ16" s="64"/>
      <c r="AR16" s="64"/>
      <c r="AT16" s="64"/>
      <c r="AU16" s="64"/>
      <c r="AV16" s="64"/>
      <c r="AW16" s="64"/>
      <c r="AY16" s="96"/>
      <c r="AZ16" s="64"/>
    </row>
    <row r="17" spans="1:52" ht="20.25" x14ac:dyDescent="0.3">
      <c r="A17" s="97"/>
      <c r="B17" s="98"/>
      <c r="E17" s="64"/>
      <c r="F17" s="64"/>
      <c r="G17" s="64"/>
      <c r="H17" s="64"/>
      <c r="I17" s="64"/>
      <c r="J17" s="64"/>
      <c r="L17" s="93" t="str">
        <f>($A$6)</f>
        <v>pihenő</v>
      </c>
      <c r="N17" s="94" t="s">
        <v>370</v>
      </c>
      <c r="O17" s="95" t="s">
        <v>668</v>
      </c>
      <c r="P17" s="94" t="s">
        <v>370</v>
      </c>
      <c r="R17" s="64" t="str">
        <f>($A$9)</f>
        <v>Szegedi</v>
      </c>
      <c r="S17" s="64"/>
      <c r="V17" s="64"/>
      <c r="Z17" s="64"/>
      <c r="AA17" s="99"/>
      <c r="AI17" s="99"/>
      <c r="AJ17" s="95"/>
      <c r="AK17" s="99"/>
      <c r="AM17" s="64"/>
      <c r="AN17" s="64"/>
      <c r="AO17" s="64"/>
      <c r="AP17" s="64"/>
      <c r="AQ17" s="64"/>
      <c r="AR17" s="64"/>
      <c r="AT17" s="64"/>
      <c r="AU17" s="64"/>
      <c r="AV17" s="64"/>
      <c r="AW17" s="64"/>
      <c r="AY17" s="96"/>
    </row>
    <row r="18" spans="1:52" ht="20.25" x14ac:dyDescent="0.3">
      <c r="A18" s="97"/>
      <c r="B18" s="98"/>
      <c r="D18" s="91"/>
      <c r="E18" s="64"/>
      <c r="F18" s="64"/>
      <c r="G18" s="64"/>
      <c r="H18" s="64"/>
      <c r="I18" s="64"/>
      <c r="J18" s="64"/>
      <c r="L18" s="93" t="str">
        <f>($A$7)</f>
        <v>ifj. Nagy A</v>
      </c>
      <c r="N18" s="94">
        <v>2</v>
      </c>
      <c r="O18" s="95" t="s">
        <v>668</v>
      </c>
      <c r="P18" s="94">
        <v>2</v>
      </c>
      <c r="Q18" s="99" t="s">
        <v>669</v>
      </c>
      <c r="R18" s="64" t="str">
        <f>($A$8)</f>
        <v>Nagy A</v>
      </c>
      <c r="S18" s="64"/>
      <c r="V18" s="64"/>
      <c r="Y18" s="91"/>
      <c r="Z18" s="64"/>
      <c r="AA18" s="92"/>
      <c r="AI18" s="92"/>
      <c r="AJ18" s="92"/>
      <c r="AK18" s="92"/>
      <c r="AM18" s="64"/>
      <c r="AN18" s="64"/>
      <c r="AO18" s="64"/>
      <c r="AP18" s="64"/>
      <c r="AQ18" s="64"/>
      <c r="AR18" s="64"/>
      <c r="AT18" s="64"/>
      <c r="AU18" s="64"/>
      <c r="AV18" s="64"/>
      <c r="AW18" s="64"/>
      <c r="AY18" s="96"/>
      <c r="AZ18" s="64"/>
    </row>
    <row r="19" spans="1:52" ht="3.75" customHeight="1" x14ac:dyDescent="0.3">
      <c r="A19" s="97"/>
      <c r="B19" s="98"/>
      <c r="C19" s="100"/>
      <c r="D19" s="101"/>
      <c r="E19" s="98"/>
      <c r="F19" s="98"/>
      <c r="G19" s="98"/>
      <c r="H19" s="98"/>
      <c r="I19" s="98"/>
      <c r="J19" s="98"/>
      <c r="K19" s="102"/>
      <c r="L19" s="102"/>
      <c r="M19" s="102"/>
      <c r="N19" s="98"/>
      <c r="O19" s="103"/>
      <c r="P19" s="104"/>
      <c r="Q19" s="103"/>
      <c r="R19" s="98"/>
      <c r="S19" s="98"/>
      <c r="T19" s="102"/>
      <c r="U19" s="102"/>
      <c r="V19" s="98"/>
      <c r="W19" s="102"/>
      <c r="X19" s="102"/>
      <c r="Y19" s="102"/>
      <c r="Z19" s="98"/>
      <c r="AA19" s="103"/>
      <c r="AB19" s="104"/>
      <c r="AC19" s="103"/>
      <c r="AD19" s="102"/>
      <c r="AE19" s="98"/>
      <c r="AF19" s="98"/>
      <c r="AG19" s="98"/>
      <c r="AH19" s="98"/>
      <c r="AI19" s="103"/>
      <c r="AJ19" s="104"/>
      <c r="AK19" s="103"/>
      <c r="AL19" s="102"/>
      <c r="AM19" s="98"/>
      <c r="AN19" s="98"/>
      <c r="AO19" s="98"/>
      <c r="AP19" s="64"/>
      <c r="AQ19" s="64"/>
      <c r="AR19" s="64"/>
      <c r="AS19" s="64"/>
      <c r="AT19" s="64"/>
      <c r="AU19" s="64"/>
      <c r="AV19" s="64"/>
      <c r="AW19" s="64"/>
    </row>
    <row r="20" spans="1:52" s="64" customFormat="1" ht="26.25" x14ac:dyDescent="0.3">
      <c r="A20" s="89">
        <v>2</v>
      </c>
      <c r="B20" s="105"/>
      <c r="D20" s="91"/>
      <c r="K20" s="92"/>
      <c r="L20" s="93" t="str">
        <f>($A$3)</f>
        <v>Szendrey</v>
      </c>
      <c r="M20" s="92"/>
      <c r="N20" s="94">
        <v>5</v>
      </c>
      <c r="O20" s="95" t="s">
        <v>668</v>
      </c>
      <c r="P20" s="94">
        <v>0</v>
      </c>
      <c r="R20" s="64" t="str">
        <f>($A$11)</f>
        <v>Szirtes A</v>
      </c>
      <c r="W20" s="92"/>
      <c r="Y20" s="91"/>
      <c r="AY20" s="96"/>
    </row>
    <row r="21" spans="1:52" ht="20.25" x14ac:dyDescent="0.3">
      <c r="A21" s="97"/>
      <c r="B21" s="106"/>
      <c r="E21" s="64"/>
      <c r="F21" s="64"/>
      <c r="G21" s="64"/>
      <c r="H21" s="64"/>
      <c r="I21" s="64"/>
      <c r="J21" s="64"/>
      <c r="L21" s="93" t="str">
        <f>($A$4)</f>
        <v>Trecskó</v>
      </c>
      <c r="N21" s="94">
        <v>3</v>
      </c>
      <c r="O21" s="95" t="s">
        <v>668</v>
      </c>
      <c r="P21" s="94">
        <v>0</v>
      </c>
      <c r="Q21" s="99"/>
      <c r="R21" s="64" t="str">
        <f>($A$10)</f>
        <v>Debreczi Z</v>
      </c>
      <c r="S21" s="64"/>
      <c r="V21" s="64"/>
      <c r="Z21" s="64"/>
      <c r="AA21" s="99"/>
      <c r="AI21" s="99"/>
      <c r="AJ21" s="95"/>
      <c r="AK21" s="99"/>
      <c r="AM21" s="64"/>
      <c r="AN21" s="64"/>
      <c r="AO21" s="64"/>
      <c r="AP21" s="64"/>
      <c r="AQ21" s="64"/>
      <c r="AR21" s="64"/>
      <c r="AT21" s="64"/>
      <c r="AU21" s="64"/>
      <c r="AV21" s="64"/>
      <c r="AW21" s="64"/>
      <c r="AY21" s="96"/>
    </row>
    <row r="22" spans="1:52" ht="20.25" x14ac:dyDescent="0.3">
      <c r="A22" s="97"/>
      <c r="B22" s="106"/>
      <c r="D22" s="91"/>
      <c r="E22" s="64"/>
      <c r="F22" s="64"/>
      <c r="G22" s="64"/>
      <c r="H22" s="64"/>
      <c r="I22" s="64"/>
      <c r="J22" s="64"/>
      <c r="L22" s="93" t="str">
        <f>($A$5)</f>
        <v>Horváth I</v>
      </c>
      <c r="N22" s="94">
        <v>1</v>
      </c>
      <c r="O22" s="95" t="s">
        <v>668</v>
      </c>
      <c r="P22" s="94">
        <v>0</v>
      </c>
      <c r="Q22" s="99" t="s">
        <v>669</v>
      </c>
      <c r="R22" s="64" t="str">
        <f>($A$9)</f>
        <v>Szegedi</v>
      </c>
      <c r="V22" s="64"/>
      <c r="Y22" s="91"/>
      <c r="Z22" s="64"/>
      <c r="AA22" s="92"/>
      <c r="AI22" s="92"/>
      <c r="AJ22" s="92"/>
      <c r="AK22" s="92"/>
      <c r="AM22" s="64"/>
      <c r="AN22" s="64"/>
      <c r="AO22" s="64"/>
      <c r="AP22" s="64"/>
      <c r="AQ22" s="64"/>
      <c r="AR22" s="64"/>
      <c r="AT22" s="64"/>
      <c r="AU22" s="64"/>
      <c r="AV22" s="64"/>
      <c r="AW22" s="64"/>
      <c r="AY22" s="96"/>
      <c r="AZ22" s="64"/>
    </row>
    <row r="23" spans="1:52" ht="20.25" x14ac:dyDescent="0.3">
      <c r="A23" s="97"/>
      <c r="B23" s="106"/>
      <c r="E23" s="64"/>
      <c r="F23" s="64"/>
      <c r="G23" s="64"/>
      <c r="H23" s="64"/>
      <c r="I23" s="64"/>
      <c r="J23" s="64"/>
      <c r="L23" s="93" t="str">
        <f>($A$6)</f>
        <v>pihenő</v>
      </c>
      <c r="N23" s="94" t="s">
        <v>370</v>
      </c>
      <c r="O23" s="95" t="s">
        <v>668</v>
      </c>
      <c r="P23" s="94" t="s">
        <v>370</v>
      </c>
      <c r="Q23" s="99" t="s">
        <v>669</v>
      </c>
      <c r="R23" s="64" t="str">
        <f>($A$8)</f>
        <v>Nagy A</v>
      </c>
      <c r="S23" s="64"/>
      <c r="V23" s="64"/>
      <c r="Z23" s="64"/>
      <c r="AA23" s="99"/>
      <c r="AI23" s="99"/>
      <c r="AJ23" s="95"/>
      <c r="AK23" s="99"/>
      <c r="AM23" s="64"/>
      <c r="AN23" s="64"/>
      <c r="AO23" s="64"/>
      <c r="AP23" s="64"/>
      <c r="AQ23" s="64"/>
      <c r="AR23" s="64"/>
      <c r="AT23" s="64"/>
      <c r="AU23" s="64"/>
      <c r="AV23" s="64"/>
      <c r="AW23" s="64"/>
      <c r="AY23" s="96"/>
    </row>
    <row r="24" spans="1:52" ht="20.25" x14ac:dyDescent="0.3">
      <c r="A24" s="97"/>
      <c r="B24" s="106"/>
      <c r="D24" s="91"/>
      <c r="E24" s="64"/>
      <c r="F24" s="64"/>
      <c r="G24" s="64"/>
      <c r="H24" s="64"/>
      <c r="I24" s="64"/>
      <c r="J24" s="64"/>
      <c r="L24" s="93" t="str">
        <f>($A$7)</f>
        <v>ifj. Nagy A</v>
      </c>
      <c r="N24" s="94">
        <v>0</v>
      </c>
      <c r="O24" s="95" t="s">
        <v>668</v>
      </c>
      <c r="P24" s="94">
        <v>1</v>
      </c>
      <c r="Q24" s="99" t="s">
        <v>669</v>
      </c>
      <c r="R24" s="64" t="str">
        <f>($A$12)</f>
        <v>Major I</v>
      </c>
      <c r="S24" s="64"/>
      <c r="V24" s="64"/>
      <c r="Y24" s="91"/>
      <c r="Z24" s="64"/>
      <c r="AA24" s="92"/>
      <c r="AI24" s="92"/>
      <c r="AJ24" s="92"/>
      <c r="AK24" s="92"/>
      <c r="AM24" s="64"/>
      <c r="AN24" s="64"/>
      <c r="AO24" s="64"/>
      <c r="AP24" s="64"/>
      <c r="AQ24" s="64"/>
      <c r="AR24" s="64"/>
      <c r="AT24" s="64"/>
      <c r="AU24" s="64"/>
      <c r="AV24" s="64"/>
      <c r="AW24" s="64"/>
      <c r="AY24" s="96"/>
      <c r="AZ24" s="64"/>
    </row>
    <row r="25" spans="1:52" ht="3.75" customHeight="1" x14ac:dyDescent="0.3">
      <c r="A25" s="97"/>
      <c r="B25" s="106"/>
      <c r="C25" s="107"/>
      <c r="D25" s="108"/>
      <c r="E25" s="106"/>
      <c r="F25" s="106"/>
      <c r="G25" s="106"/>
      <c r="H25" s="106"/>
      <c r="I25" s="106"/>
      <c r="J25" s="106"/>
      <c r="K25" s="109"/>
      <c r="L25" s="109"/>
      <c r="M25" s="109"/>
      <c r="N25" s="106"/>
      <c r="O25" s="110"/>
      <c r="P25" s="111"/>
      <c r="Q25" s="110"/>
      <c r="R25" s="106"/>
      <c r="S25" s="106"/>
      <c r="T25" s="109"/>
      <c r="U25" s="109"/>
      <c r="V25" s="106"/>
      <c r="W25" s="109"/>
      <c r="X25" s="109"/>
      <c r="Y25" s="109"/>
      <c r="Z25" s="106"/>
      <c r="AA25" s="110"/>
      <c r="AB25" s="111"/>
      <c r="AC25" s="110"/>
      <c r="AD25" s="109"/>
      <c r="AE25" s="106"/>
      <c r="AF25" s="106"/>
      <c r="AG25" s="106"/>
      <c r="AH25" s="106"/>
      <c r="AI25" s="110"/>
      <c r="AJ25" s="111"/>
      <c r="AK25" s="110"/>
      <c r="AL25" s="109"/>
      <c r="AM25" s="106"/>
      <c r="AN25" s="106"/>
      <c r="AO25" s="106"/>
      <c r="AP25" s="64"/>
      <c r="AQ25" s="64"/>
      <c r="AR25" s="64"/>
      <c r="AS25" s="64"/>
      <c r="AT25" s="64"/>
      <c r="AU25" s="64"/>
      <c r="AV25" s="64"/>
      <c r="AW25" s="64"/>
    </row>
    <row r="26" spans="1:52" s="64" customFormat="1" ht="26.25" x14ac:dyDescent="0.3">
      <c r="A26" s="89">
        <v>3</v>
      </c>
      <c r="B26" s="90"/>
      <c r="D26" s="91"/>
      <c r="K26" s="92"/>
      <c r="L26" s="93" t="str">
        <f>($A$3)</f>
        <v>Szendrey</v>
      </c>
      <c r="M26" s="92"/>
      <c r="N26" s="94">
        <v>2</v>
      </c>
      <c r="O26" s="95" t="s">
        <v>668</v>
      </c>
      <c r="P26" s="94">
        <v>3</v>
      </c>
      <c r="R26" s="64" t="str">
        <f>($A$10)</f>
        <v>Debreczi Z</v>
      </c>
      <c r="W26" s="92"/>
      <c r="Y26" s="91"/>
      <c r="AY26" s="96"/>
    </row>
    <row r="27" spans="1:52" ht="20.25" x14ac:dyDescent="0.3">
      <c r="A27" s="97"/>
      <c r="B27" s="98"/>
      <c r="E27" s="64"/>
      <c r="F27" s="64"/>
      <c r="G27" s="64"/>
      <c r="H27" s="64"/>
      <c r="I27" s="64"/>
      <c r="J27" s="64"/>
      <c r="L27" s="93" t="str">
        <f>($A$4)</f>
        <v>Trecskó</v>
      </c>
      <c r="N27" s="94">
        <v>3</v>
      </c>
      <c r="O27" s="95" t="s">
        <v>668</v>
      </c>
      <c r="P27" s="94">
        <v>1</v>
      </c>
      <c r="R27" s="64" t="str">
        <f>($A$9)</f>
        <v>Szegedi</v>
      </c>
      <c r="S27" s="64"/>
      <c r="V27" s="64"/>
      <c r="Z27" s="64"/>
      <c r="AA27" s="99"/>
      <c r="AI27" s="99"/>
      <c r="AJ27" s="95"/>
      <c r="AK27" s="99"/>
      <c r="AM27" s="64"/>
      <c r="AN27" s="64"/>
      <c r="AO27" s="64"/>
      <c r="AP27" s="64"/>
      <c r="AQ27" s="64"/>
      <c r="AR27" s="64"/>
      <c r="AT27" s="64"/>
      <c r="AU27" s="64"/>
      <c r="AV27" s="64"/>
      <c r="AW27" s="64"/>
      <c r="AY27" s="96"/>
    </row>
    <row r="28" spans="1:52" ht="20.25" x14ac:dyDescent="0.3">
      <c r="A28" s="97"/>
      <c r="B28" s="98"/>
      <c r="D28" s="91"/>
      <c r="E28" s="64"/>
      <c r="F28" s="64"/>
      <c r="G28" s="64"/>
      <c r="H28" s="64"/>
      <c r="I28" s="64"/>
      <c r="J28" s="64"/>
      <c r="L28" s="93" t="str">
        <f>($A$5)</f>
        <v>Horváth I</v>
      </c>
      <c r="N28" s="94">
        <v>1</v>
      </c>
      <c r="O28" s="95" t="s">
        <v>668</v>
      </c>
      <c r="P28" s="94">
        <v>1</v>
      </c>
      <c r="Q28" s="99"/>
      <c r="R28" s="64" t="str">
        <f>($A$8)</f>
        <v>Nagy A</v>
      </c>
      <c r="S28" s="64"/>
      <c r="V28" s="64"/>
      <c r="Y28" s="91"/>
      <c r="Z28" s="64"/>
      <c r="AA28" s="92"/>
      <c r="AI28" s="92"/>
      <c r="AJ28" s="92"/>
      <c r="AK28" s="92"/>
      <c r="AM28" s="64"/>
      <c r="AN28" s="64"/>
      <c r="AO28" s="64"/>
      <c r="AP28" s="64"/>
      <c r="AQ28" s="64"/>
      <c r="AR28" s="64"/>
      <c r="AT28" s="64"/>
      <c r="AU28" s="64"/>
      <c r="AV28" s="64"/>
      <c r="AW28" s="64"/>
      <c r="AY28" s="96"/>
      <c r="AZ28" s="64"/>
    </row>
    <row r="29" spans="1:52" ht="20.25" x14ac:dyDescent="0.3">
      <c r="A29" s="97"/>
      <c r="B29" s="98"/>
      <c r="E29" s="64"/>
      <c r="F29" s="64"/>
      <c r="G29" s="64"/>
      <c r="H29" s="64"/>
      <c r="I29" s="64"/>
      <c r="J29" s="64"/>
      <c r="L29" s="93" t="str">
        <f>($A$6)</f>
        <v>pihenő</v>
      </c>
      <c r="N29" s="94" t="s">
        <v>370</v>
      </c>
      <c r="O29" s="95" t="s">
        <v>668</v>
      </c>
      <c r="P29" s="94" t="s">
        <v>370</v>
      </c>
      <c r="R29" s="64" t="str">
        <f>($A$7)</f>
        <v>ifj. Nagy A</v>
      </c>
      <c r="S29" s="64"/>
      <c r="V29" s="64"/>
      <c r="Z29" s="64"/>
      <c r="AA29" s="99"/>
      <c r="AI29" s="99"/>
      <c r="AJ29" s="95"/>
      <c r="AK29" s="99"/>
      <c r="AM29" s="64"/>
      <c r="AN29" s="64"/>
      <c r="AO29" s="64"/>
      <c r="AP29" s="64"/>
      <c r="AQ29" s="64"/>
      <c r="AR29" s="64"/>
      <c r="AT29" s="64"/>
      <c r="AU29" s="64"/>
      <c r="AV29" s="64"/>
      <c r="AW29" s="64"/>
      <c r="AY29" s="96"/>
    </row>
    <row r="30" spans="1:52" ht="20.25" x14ac:dyDescent="0.3">
      <c r="A30" s="97"/>
      <c r="B30" s="98"/>
      <c r="D30" s="91"/>
      <c r="E30" s="64"/>
      <c r="F30" s="64"/>
      <c r="G30" s="64"/>
      <c r="H30" s="64"/>
      <c r="I30" s="64"/>
      <c r="J30" s="64"/>
      <c r="L30" s="93" t="str">
        <f>($A$11)</f>
        <v>Szirtes A</v>
      </c>
      <c r="N30" s="94">
        <v>0</v>
      </c>
      <c r="O30" s="95" t="s">
        <v>668</v>
      </c>
      <c r="P30" s="94">
        <v>3</v>
      </c>
      <c r="Q30" s="99" t="s">
        <v>669</v>
      </c>
      <c r="R30" s="64" t="str">
        <f>($A$12)</f>
        <v>Major I</v>
      </c>
      <c r="S30" s="64"/>
      <c r="V30" s="64"/>
      <c r="Y30" s="91"/>
      <c r="Z30" s="64"/>
      <c r="AA30" s="92"/>
      <c r="AI30" s="92"/>
      <c r="AJ30" s="92"/>
      <c r="AK30" s="92"/>
      <c r="AM30" s="64"/>
      <c r="AN30" s="64"/>
      <c r="AO30" s="64"/>
      <c r="AP30" s="64"/>
      <c r="AQ30" s="64"/>
      <c r="AR30" s="64"/>
      <c r="AT30" s="64"/>
      <c r="AU30" s="64"/>
      <c r="AV30" s="64"/>
      <c r="AW30" s="64"/>
      <c r="AY30" s="96"/>
      <c r="AZ30" s="64"/>
    </row>
    <row r="31" spans="1:52" ht="3.75" customHeight="1" x14ac:dyDescent="0.3">
      <c r="A31" s="97"/>
      <c r="B31" s="98"/>
      <c r="C31" s="100"/>
      <c r="D31" s="101"/>
      <c r="E31" s="98"/>
      <c r="F31" s="98"/>
      <c r="G31" s="98"/>
      <c r="H31" s="98"/>
      <c r="I31" s="98"/>
      <c r="J31" s="98"/>
      <c r="K31" s="102"/>
      <c r="L31" s="102"/>
      <c r="M31" s="102"/>
      <c r="N31" s="98"/>
      <c r="O31" s="103"/>
      <c r="P31" s="104"/>
      <c r="Q31" s="103"/>
      <c r="R31" s="98"/>
      <c r="S31" s="98"/>
      <c r="T31" s="102"/>
      <c r="U31" s="102"/>
      <c r="V31" s="98"/>
      <c r="W31" s="102"/>
      <c r="X31" s="102"/>
      <c r="Y31" s="102"/>
      <c r="Z31" s="98"/>
      <c r="AA31" s="103"/>
      <c r="AB31" s="104"/>
      <c r="AC31" s="103"/>
      <c r="AD31" s="102"/>
      <c r="AE31" s="98"/>
      <c r="AF31" s="98"/>
      <c r="AG31" s="98"/>
      <c r="AH31" s="98"/>
      <c r="AI31" s="103"/>
      <c r="AJ31" s="104"/>
      <c r="AK31" s="103"/>
      <c r="AL31" s="102"/>
      <c r="AM31" s="98"/>
      <c r="AN31" s="98"/>
      <c r="AO31" s="98"/>
      <c r="AP31" s="64"/>
      <c r="AQ31" s="64"/>
      <c r="AR31" s="64"/>
      <c r="AS31" s="64"/>
      <c r="AT31" s="64"/>
      <c r="AU31" s="64"/>
      <c r="AV31" s="64"/>
      <c r="AW31" s="64"/>
    </row>
    <row r="32" spans="1:52" s="64" customFormat="1" ht="26.25" x14ac:dyDescent="0.3">
      <c r="A32" s="89">
        <v>4</v>
      </c>
      <c r="B32" s="105"/>
      <c r="D32" s="91"/>
      <c r="K32" s="92"/>
      <c r="L32" s="93" t="str">
        <f>($A$3)</f>
        <v>Szendrey</v>
      </c>
      <c r="M32" s="92"/>
      <c r="N32" s="94">
        <v>1</v>
      </c>
      <c r="O32" s="95" t="s">
        <v>668</v>
      </c>
      <c r="P32" s="94">
        <v>1</v>
      </c>
      <c r="R32" s="64" t="str">
        <f>($A$9)</f>
        <v>Szegedi</v>
      </c>
      <c r="W32" s="92"/>
      <c r="Y32" s="91"/>
      <c r="AY32" s="96"/>
    </row>
    <row r="33" spans="1:52" ht="20.25" x14ac:dyDescent="0.3">
      <c r="A33" s="97"/>
      <c r="B33" s="106"/>
      <c r="E33" s="64"/>
      <c r="F33" s="64"/>
      <c r="G33" s="64"/>
      <c r="H33" s="64"/>
      <c r="I33" s="64"/>
      <c r="J33" s="64"/>
      <c r="L33" s="93" t="str">
        <f>($A$8)</f>
        <v>Nagy A</v>
      </c>
      <c r="N33" s="94">
        <v>1</v>
      </c>
      <c r="O33" s="95" t="s">
        <v>668</v>
      </c>
      <c r="P33" s="94">
        <v>0</v>
      </c>
      <c r="R33" s="64" t="str">
        <f>($A$4)</f>
        <v>Trecskó</v>
      </c>
      <c r="S33" s="64"/>
      <c r="V33" s="64"/>
      <c r="Z33" s="64"/>
      <c r="AA33" s="99"/>
      <c r="AI33" s="99"/>
      <c r="AJ33" s="95"/>
      <c r="AK33" s="99"/>
      <c r="AM33" s="64"/>
      <c r="AN33" s="64"/>
      <c r="AO33" s="64"/>
      <c r="AP33" s="64"/>
      <c r="AQ33" s="64"/>
      <c r="AR33" s="64"/>
      <c r="AT33" s="64"/>
      <c r="AU33" s="64"/>
      <c r="AV33" s="64"/>
      <c r="AW33" s="64"/>
      <c r="AY33" s="96"/>
    </row>
    <row r="34" spans="1:52" ht="20.25" x14ac:dyDescent="0.3">
      <c r="A34" s="97"/>
      <c r="B34" s="106"/>
      <c r="D34" s="91"/>
      <c r="E34" s="64"/>
      <c r="F34" s="64"/>
      <c r="G34" s="64"/>
      <c r="H34" s="64"/>
      <c r="I34" s="64"/>
      <c r="J34" s="64"/>
      <c r="L34" s="93" t="str">
        <f>($A$5)</f>
        <v>Horváth I</v>
      </c>
      <c r="N34" s="94">
        <v>1</v>
      </c>
      <c r="O34" s="95" t="s">
        <v>668</v>
      </c>
      <c r="P34" s="94">
        <v>1</v>
      </c>
      <c r="Q34" s="99"/>
      <c r="R34" s="64" t="str">
        <f>($A$7)</f>
        <v>ifj. Nagy A</v>
      </c>
      <c r="S34" s="64"/>
      <c r="V34" s="64"/>
      <c r="Y34" s="91"/>
      <c r="Z34" s="64"/>
      <c r="AA34" s="92"/>
      <c r="AI34" s="92"/>
      <c r="AJ34" s="92"/>
      <c r="AK34" s="92"/>
      <c r="AM34" s="64"/>
      <c r="AN34" s="64"/>
      <c r="AO34" s="64"/>
      <c r="AP34" s="64"/>
      <c r="AQ34" s="64"/>
      <c r="AR34" s="64"/>
      <c r="AT34" s="64"/>
      <c r="AU34" s="64"/>
      <c r="AV34" s="64"/>
      <c r="AW34" s="64"/>
      <c r="AY34" s="96"/>
      <c r="AZ34" s="64"/>
    </row>
    <row r="35" spans="1:52" ht="20.25" x14ac:dyDescent="0.3">
      <c r="A35" s="97"/>
      <c r="B35" s="106"/>
      <c r="E35" s="64"/>
      <c r="F35" s="64"/>
      <c r="G35" s="64"/>
      <c r="H35" s="64"/>
      <c r="I35" s="64"/>
      <c r="J35" s="64"/>
      <c r="L35" s="93" t="str">
        <f>($A$6)</f>
        <v>pihenő</v>
      </c>
      <c r="N35" s="94" t="s">
        <v>370</v>
      </c>
      <c r="O35" s="95" t="s">
        <v>668</v>
      </c>
      <c r="P35" s="94" t="s">
        <v>370</v>
      </c>
      <c r="R35" s="64" t="str">
        <f>($A$12)</f>
        <v>Major I</v>
      </c>
      <c r="S35" s="64"/>
      <c r="V35" s="64"/>
      <c r="Z35" s="64"/>
      <c r="AA35" s="99"/>
      <c r="AI35" s="99"/>
      <c r="AJ35" s="95"/>
      <c r="AK35" s="99"/>
      <c r="AM35" s="64"/>
      <c r="AN35" s="64"/>
      <c r="AO35" s="64"/>
      <c r="AP35" s="64"/>
      <c r="AQ35" s="64"/>
      <c r="AR35" s="64"/>
      <c r="AT35" s="64"/>
      <c r="AU35" s="64"/>
      <c r="AV35" s="64"/>
      <c r="AW35" s="64"/>
      <c r="AY35" s="96"/>
    </row>
    <row r="36" spans="1:52" ht="20.25" x14ac:dyDescent="0.3">
      <c r="A36" s="97"/>
      <c r="B36" s="106"/>
      <c r="D36" s="91"/>
      <c r="E36" s="64"/>
      <c r="F36" s="64"/>
      <c r="G36" s="64"/>
      <c r="H36" s="64"/>
      <c r="I36" s="64"/>
      <c r="J36" s="64"/>
      <c r="L36" s="93" t="str">
        <f>($A$10)</f>
        <v>Debreczi Z</v>
      </c>
      <c r="N36" s="94">
        <v>1</v>
      </c>
      <c r="O36" s="95" t="s">
        <v>668</v>
      </c>
      <c r="P36" s="94">
        <v>0</v>
      </c>
      <c r="Q36" s="99" t="s">
        <v>669</v>
      </c>
      <c r="R36" s="64" t="str">
        <f>($A$11)</f>
        <v>Szirtes A</v>
      </c>
      <c r="S36" s="64"/>
      <c r="V36" s="64"/>
      <c r="Y36" s="91"/>
      <c r="Z36" s="64"/>
      <c r="AA36" s="92"/>
      <c r="AI36" s="92"/>
      <c r="AJ36" s="92"/>
      <c r="AK36" s="92"/>
      <c r="AM36" s="64"/>
      <c r="AN36" s="64"/>
      <c r="AO36" s="64"/>
      <c r="AP36" s="64"/>
      <c r="AQ36" s="64"/>
      <c r="AR36" s="64"/>
      <c r="AT36" s="64"/>
      <c r="AU36" s="64"/>
      <c r="AV36" s="64"/>
      <c r="AW36" s="64"/>
      <c r="AY36" s="96"/>
      <c r="AZ36" s="64"/>
    </row>
    <row r="37" spans="1:52" ht="3.75" customHeight="1" x14ac:dyDescent="0.3">
      <c r="A37" s="97"/>
      <c r="B37" s="106"/>
      <c r="C37" s="107"/>
      <c r="D37" s="108"/>
      <c r="E37" s="106"/>
      <c r="F37" s="106"/>
      <c r="G37" s="106"/>
      <c r="H37" s="106"/>
      <c r="I37" s="106"/>
      <c r="J37" s="106"/>
      <c r="K37" s="109"/>
      <c r="L37" s="109"/>
      <c r="M37" s="109"/>
      <c r="N37" s="106"/>
      <c r="O37" s="110"/>
      <c r="P37" s="111"/>
      <c r="Q37" s="110"/>
      <c r="R37" s="106"/>
      <c r="S37" s="106"/>
      <c r="T37" s="109"/>
      <c r="U37" s="109"/>
      <c r="V37" s="106"/>
      <c r="W37" s="109"/>
      <c r="X37" s="109"/>
      <c r="Y37" s="109"/>
      <c r="Z37" s="106"/>
      <c r="AA37" s="110"/>
      <c r="AB37" s="111"/>
      <c r="AC37" s="110"/>
      <c r="AD37" s="109"/>
      <c r="AE37" s="106"/>
      <c r="AF37" s="106"/>
      <c r="AG37" s="106"/>
      <c r="AH37" s="106"/>
      <c r="AI37" s="110"/>
      <c r="AJ37" s="111"/>
      <c r="AK37" s="110"/>
      <c r="AL37" s="109"/>
      <c r="AM37" s="106"/>
      <c r="AN37" s="106"/>
      <c r="AO37" s="106"/>
      <c r="AP37" s="64"/>
      <c r="AQ37" s="64"/>
      <c r="AR37" s="64"/>
      <c r="AS37" s="64"/>
      <c r="AT37" s="64"/>
      <c r="AU37" s="64"/>
      <c r="AV37" s="64"/>
      <c r="AW37" s="64"/>
    </row>
    <row r="38" spans="1:52" s="64" customFormat="1" ht="26.25" x14ac:dyDescent="0.3">
      <c r="A38" s="89">
        <v>5</v>
      </c>
      <c r="B38" s="90"/>
      <c r="D38" s="91"/>
      <c r="K38" s="92"/>
      <c r="L38" s="93" t="str">
        <f>($A$3)</f>
        <v>Szendrey</v>
      </c>
      <c r="M38" s="92"/>
      <c r="N38" s="94">
        <v>3</v>
      </c>
      <c r="O38" s="95" t="s">
        <v>668</v>
      </c>
      <c r="P38" s="94">
        <v>0</v>
      </c>
      <c r="R38" s="64" t="str">
        <f>($A$8)</f>
        <v>Nagy A</v>
      </c>
      <c r="W38" s="92"/>
      <c r="Y38" s="91"/>
      <c r="AY38" s="96"/>
    </row>
    <row r="39" spans="1:52" ht="20.25" x14ac:dyDescent="0.3">
      <c r="A39" s="97"/>
      <c r="B39" s="98"/>
      <c r="E39" s="64"/>
      <c r="F39" s="64"/>
      <c r="G39" s="64"/>
      <c r="H39" s="64"/>
      <c r="I39" s="64"/>
      <c r="J39" s="64"/>
      <c r="L39" s="93" t="str">
        <f>($A$4)</f>
        <v>Trecskó</v>
      </c>
      <c r="N39" s="94">
        <v>0</v>
      </c>
      <c r="O39" s="95" t="s">
        <v>668</v>
      </c>
      <c r="P39" s="94">
        <v>2</v>
      </c>
      <c r="R39" s="64" t="str">
        <f>($A$7)</f>
        <v>ifj. Nagy A</v>
      </c>
      <c r="S39" s="64"/>
      <c r="V39" s="64"/>
      <c r="Z39" s="64"/>
      <c r="AA39" s="99"/>
      <c r="AB39" s="95"/>
      <c r="AC39" s="99"/>
      <c r="AE39" s="64"/>
      <c r="AF39" s="64"/>
      <c r="AG39" s="64"/>
      <c r="AH39" s="64"/>
      <c r="AI39" s="99"/>
      <c r="AJ39" s="95"/>
      <c r="AK39" s="99"/>
      <c r="AM39" s="64"/>
      <c r="AN39" s="64"/>
      <c r="AO39" s="64"/>
      <c r="AP39" s="64"/>
      <c r="AQ39" s="64"/>
      <c r="AR39" s="64"/>
      <c r="AT39" s="64"/>
      <c r="AU39" s="64"/>
      <c r="AV39" s="64"/>
      <c r="AW39" s="64"/>
      <c r="AY39" s="96"/>
    </row>
    <row r="40" spans="1:52" ht="20.25" x14ac:dyDescent="0.3">
      <c r="A40" s="97"/>
      <c r="B40" s="98"/>
      <c r="D40" s="91"/>
      <c r="E40" s="64"/>
      <c r="F40" s="64"/>
      <c r="G40" s="64"/>
      <c r="H40" s="64"/>
      <c r="I40" s="64"/>
      <c r="J40" s="64"/>
      <c r="L40" s="93" t="str">
        <f>($A$5)</f>
        <v>Horváth I</v>
      </c>
      <c r="N40" s="94" t="s">
        <v>370</v>
      </c>
      <c r="O40" s="95" t="s">
        <v>668</v>
      </c>
      <c r="P40" s="94" t="s">
        <v>370</v>
      </c>
      <c r="Q40" s="99"/>
      <c r="R40" s="64" t="str">
        <f>($A$6)</f>
        <v>pihenő</v>
      </c>
      <c r="S40" s="64"/>
      <c r="V40" s="64"/>
      <c r="Y40" s="91"/>
      <c r="Z40" s="64"/>
      <c r="AA40" s="92"/>
      <c r="AB40" s="92"/>
      <c r="AC40" s="92"/>
      <c r="AE40" s="64"/>
      <c r="AF40" s="64"/>
      <c r="AG40" s="64"/>
      <c r="AH40" s="64"/>
      <c r="AI40" s="92"/>
      <c r="AJ40" s="92"/>
      <c r="AK40" s="92"/>
      <c r="AM40" s="64"/>
      <c r="AN40" s="64"/>
      <c r="AO40" s="64"/>
      <c r="AP40" s="64"/>
      <c r="AQ40" s="64"/>
      <c r="AR40" s="64"/>
      <c r="AT40" s="64"/>
      <c r="AU40" s="64"/>
      <c r="AV40" s="64"/>
      <c r="AW40" s="64"/>
      <c r="AY40" s="96"/>
      <c r="AZ40" s="64"/>
    </row>
    <row r="41" spans="1:52" ht="20.25" x14ac:dyDescent="0.3">
      <c r="A41" s="97"/>
      <c r="B41" s="98"/>
      <c r="E41" s="64"/>
      <c r="F41" s="64"/>
      <c r="G41" s="64"/>
      <c r="H41" s="64"/>
      <c r="I41" s="64"/>
      <c r="J41" s="64"/>
      <c r="L41" s="93" t="str">
        <f>($A$9)</f>
        <v>Szegedi</v>
      </c>
      <c r="N41" s="94">
        <v>4</v>
      </c>
      <c r="O41" s="95" t="s">
        <v>668</v>
      </c>
      <c r="P41" s="94">
        <v>0</v>
      </c>
      <c r="R41" s="64" t="str">
        <f>($A$11)</f>
        <v>Szirtes A</v>
      </c>
      <c r="S41" s="64"/>
      <c r="V41" s="64"/>
      <c r="Z41" s="64"/>
      <c r="AA41" s="99"/>
      <c r="AB41" s="95"/>
      <c r="AC41" s="99"/>
      <c r="AE41" s="64"/>
      <c r="AF41" s="64"/>
      <c r="AG41" s="64"/>
      <c r="AH41" s="64"/>
      <c r="AI41" s="99"/>
      <c r="AJ41" s="95"/>
      <c r="AK41" s="99"/>
      <c r="AM41" s="64"/>
      <c r="AN41" s="64"/>
      <c r="AO41" s="64"/>
      <c r="AP41" s="64"/>
      <c r="AQ41" s="64"/>
      <c r="AR41" s="64"/>
      <c r="AT41" s="64"/>
      <c r="AU41" s="64"/>
      <c r="AV41" s="64"/>
      <c r="AW41" s="64"/>
      <c r="AY41" s="96"/>
    </row>
    <row r="42" spans="1:52" ht="20.25" x14ac:dyDescent="0.3">
      <c r="A42" s="97"/>
      <c r="B42" s="98"/>
      <c r="D42" s="91"/>
      <c r="E42" s="64"/>
      <c r="F42" s="64"/>
      <c r="G42" s="64"/>
      <c r="H42" s="64"/>
      <c r="I42" s="64"/>
      <c r="J42" s="64"/>
      <c r="L42" s="93" t="str">
        <f>($A$10)</f>
        <v>Debreczi Z</v>
      </c>
      <c r="N42" s="94">
        <v>1</v>
      </c>
      <c r="O42" s="95" t="s">
        <v>668</v>
      </c>
      <c r="P42" s="94">
        <v>1</v>
      </c>
      <c r="Q42" s="99" t="s">
        <v>669</v>
      </c>
      <c r="R42" s="64" t="str">
        <f>($A$12)</f>
        <v>Major I</v>
      </c>
      <c r="S42" s="64"/>
      <c r="V42" s="64"/>
      <c r="Y42" s="91"/>
      <c r="Z42" s="64"/>
      <c r="AA42" s="92"/>
      <c r="AB42" s="92"/>
      <c r="AC42" s="92"/>
      <c r="AE42" s="64"/>
      <c r="AF42" s="64"/>
      <c r="AG42" s="64"/>
      <c r="AH42" s="64"/>
      <c r="AI42" s="92"/>
      <c r="AJ42" s="92"/>
      <c r="AK42" s="92"/>
      <c r="AM42" s="64"/>
      <c r="AN42" s="64"/>
      <c r="AO42" s="64"/>
      <c r="AP42" s="64"/>
      <c r="AQ42" s="64"/>
      <c r="AR42" s="64"/>
      <c r="AT42" s="64"/>
      <c r="AU42" s="64"/>
      <c r="AV42" s="64"/>
      <c r="AW42" s="64"/>
      <c r="AY42" s="96"/>
      <c r="AZ42" s="64"/>
    </row>
    <row r="43" spans="1:52" ht="3.75" customHeight="1" x14ac:dyDescent="0.3">
      <c r="A43" s="97"/>
      <c r="B43" s="98"/>
      <c r="C43" s="100"/>
      <c r="D43" s="101"/>
      <c r="E43" s="98"/>
      <c r="F43" s="98"/>
      <c r="G43" s="98"/>
      <c r="H43" s="98"/>
      <c r="I43" s="98"/>
      <c r="J43" s="98"/>
      <c r="K43" s="102"/>
      <c r="L43" s="102"/>
      <c r="M43" s="102"/>
      <c r="N43" s="98"/>
      <c r="O43" s="103"/>
      <c r="P43" s="104"/>
      <c r="Q43" s="103"/>
      <c r="R43" s="98"/>
      <c r="S43" s="98"/>
      <c r="T43" s="102"/>
      <c r="U43" s="102"/>
      <c r="V43" s="98"/>
      <c r="W43" s="102"/>
      <c r="X43" s="102"/>
      <c r="Y43" s="102"/>
      <c r="Z43" s="98"/>
      <c r="AA43" s="103"/>
      <c r="AB43" s="104"/>
      <c r="AC43" s="103"/>
      <c r="AD43" s="102"/>
      <c r="AE43" s="98"/>
      <c r="AF43" s="98"/>
      <c r="AG43" s="98"/>
      <c r="AH43" s="98"/>
      <c r="AI43" s="103"/>
      <c r="AJ43" s="104"/>
      <c r="AK43" s="103"/>
      <c r="AL43" s="102"/>
      <c r="AM43" s="98"/>
      <c r="AN43" s="98"/>
      <c r="AO43" s="98"/>
      <c r="AP43" s="64"/>
      <c r="AQ43" s="64"/>
      <c r="AR43" s="64"/>
      <c r="AS43" s="64"/>
      <c r="AT43" s="64"/>
      <c r="AU43" s="64"/>
      <c r="AV43" s="64"/>
      <c r="AW43" s="64"/>
    </row>
    <row r="44" spans="1:52" s="64" customFormat="1" ht="26.25" x14ac:dyDescent="0.3">
      <c r="A44" s="89">
        <v>6</v>
      </c>
      <c r="B44" s="105"/>
      <c r="D44" s="91"/>
      <c r="K44" s="92"/>
      <c r="L44" s="93" t="str">
        <f>($A$3)</f>
        <v>Szendrey</v>
      </c>
      <c r="M44" s="92"/>
      <c r="N44" s="94">
        <v>2</v>
      </c>
      <c r="O44" s="95" t="s">
        <v>668</v>
      </c>
      <c r="P44" s="94">
        <v>0</v>
      </c>
      <c r="R44" s="64" t="str">
        <f>($A$7)</f>
        <v>ifj. Nagy A</v>
      </c>
      <c r="W44" s="92"/>
      <c r="Y44" s="91"/>
      <c r="AY44" s="96"/>
    </row>
    <row r="45" spans="1:52" ht="20.25" x14ac:dyDescent="0.3">
      <c r="A45" s="97"/>
      <c r="B45" s="106"/>
      <c r="E45" s="64"/>
      <c r="F45" s="64"/>
      <c r="G45" s="64"/>
      <c r="H45" s="64"/>
      <c r="I45" s="64"/>
      <c r="J45" s="64"/>
      <c r="L45" s="93" t="str">
        <f>($A$4)</f>
        <v>Trecskó</v>
      </c>
      <c r="N45" s="94" t="s">
        <v>370</v>
      </c>
      <c r="O45" s="95" t="s">
        <v>668</v>
      </c>
      <c r="P45" s="94" t="s">
        <v>370</v>
      </c>
      <c r="R45" s="64" t="str">
        <f>($A$6)</f>
        <v>pihenő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99"/>
      <c r="AJ45" s="95"/>
      <c r="AK45" s="99"/>
      <c r="AM45" s="64"/>
      <c r="AN45" s="64"/>
      <c r="AO45" s="64"/>
      <c r="AP45" s="64"/>
      <c r="AQ45" s="64"/>
      <c r="AR45" s="64"/>
      <c r="AT45" s="64"/>
      <c r="AU45" s="64"/>
      <c r="AV45" s="64"/>
      <c r="AW45" s="64"/>
      <c r="AY45" s="96"/>
    </row>
    <row r="46" spans="1:52" ht="20.25" x14ac:dyDescent="0.3">
      <c r="A46" s="97"/>
      <c r="B46" s="106"/>
      <c r="D46" s="91"/>
      <c r="E46" s="64"/>
      <c r="F46" s="64"/>
      <c r="G46" s="64"/>
      <c r="H46" s="64"/>
      <c r="I46" s="64"/>
      <c r="J46" s="64"/>
      <c r="L46" s="93" t="str">
        <f>($A$5)</f>
        <v>Horváth I</v>
      </c>
      <c r="N46" s="94">
        <v>0</v>
      </c>
      <c r="O46" s="95" t="s">
        <v>668</v>
      </c>
      <c r="P46" s="94">
        <v>0</v>
      </c>
      <c r="Q46" s="99"/>
      <c r="R46" s="64" t="str">
        <f>($A$12)</f>
        <v>Major I</v>
      </c>
      <c r="S46" s="64"/>
      <c r="V46" s="64"/>
      <c r="Y46" s="91"/>
      <c r="Z46" s="64"/>
      <c r="AA46" s="92"/>
      <c r="AB46" s="92"/>
      <c r="AC46" s="92"/>
      <c r="AE46" s="64"/>
      <c r="AF46" s="64"/>
      <c r="AG46" s="64"/>
      <c r="AH46" s="64"/>
      <c r="AI46" s="92"/>
      <c r="AJ46" s="92"/>
      <c r="AK46" s="92"/>
      <c r="AM46" s="64"/>
      <c r="AN46" s="64"/>
      <c r="AO46" s="64"/>
      <c r="AP46" s="64"/>
      <c r="AQ46" s="64"/>
      <c r="AR46" s="64"/>
      <c r="AT46" s="64"/>
      <c r="AU46" s="64"/>
      <c r="AV46" s="64"/>
      <c r="AW46" s="64"/>
      <c r="AY46" s="96"/>
      <c r="AZ46" s="64"/>
    </row>
    <row r="47" spans="1:52" ht="20.25" x14ac:dyDescent="0.3">
      <c r="A47" s="97"/>
      <c r="B47" s="106"/>
      <c r="E47" s="64"/>
      <c r="F47" s="64"/>
      <c r="G47" s="64"/>
      <c r="H47" s="64"/>
      <c r="I47" s="64"/>
      <c r="J47" s="64"/>
      <c r="L47" s="93" t="str">
        <f>($A$8)</f>
        <v>Nagy A</v>
      </c>
      <c r="N47" s="94">
        <v>4</v>
      </c>
      <c r="O47" s="95" t="s">
        <v>668</v>
      </c>
      <c r="P47" s="94">
        <v>1</v>
      </c>
      <c r="R47" s="64" t="str">
        <f>($A$11)</f>
        <v>Szirtes A</v>
      </c>
      <c r="S47" s="64"/>
      <c r="V47" s="64"/>
      <c r="Z47" s="64"/>
      <c r="AA47" s="99"/>
      <c r="AB47" s="95"/>
      <c r="AC47" s="99"/>
      <c r="AE47" s="64"/>
      <c r="AF47" s="64"/>
      <c r="AG47" s="64"/>
      <c r="AH47" s="64"/>
      <c r="AI47" s="99"/>
      <c r="AJ47" s="95"/>
      <c r="AK47" s="99"/>
      <c r="AM47" s="64"/>
      <c r="AN47" s="64"/>
      <c r="AO47" s="64"/>
      <c r="AP47" s="64"/>
      <c r="AQ47" s="64"/>
      <c r="AR47" s="64"/>
      <c r="AT47" s="64"/>
      <c r="AU47" s="64"/>
      <c r="AV47" s="64"/>
      <c r="AW47" s="64"/>
      <c r="AY47" s="96"/>
    </row>
    <row r="48" spans="1:52" ht="20.25" x14ac:dyDescent="0.3">
      <c r="A48" s="97"/>
      <c r="B48" s="106"/>
      <c r="D48" s="91"/>
      <c r="E48" s="64"/>
      <c r="F48" s="64"/>
      <c r="G48" s="64"/>
      <c r="H48" s="64"/>
      <c r="I48" s="64"/>
      <c r="J48" s="64"/>
      <c r="L48" s="93" t="str">
        <f>($A$9)</f>
        <v>Szegedi</v>
      </c>
      <c r="N48" s="94">
        <v>1</v>
      </c>
      <c r="O48" s="95" t="s">
        <v>668</v>
      </c>
      <c r="P48" s="94">
        <v>0</v>
      </c>
      <c r="Q48" s="99" t="s">
        <v>669</v>
      </c>
      <c r="R48" s="64" t="str">
        <f>($A$10)</f>
        <v>Debreczi Z</v>
      </c>
      <c r="S48" s="64"/>
      <c r="V48" s="64"/>
      <c r="Y48" s="91"/>
      <c r="Z48" s="64"/>
      <c r="AA48" s="92"/>
      <c r="AB48" s="92"/>
      <c r="AC48" s="92"/>
      <c r="AE48" s="64"/>
      <c r="AF48" s="64"/>
      <c r="AG48" s="64"/>
      <c r="AH48" s="64"/>
      <c r="AI48" s="92"/>
      <c r="AJ48" s="92"/>
      <c r="AK48" s="92"/>
      <c r="AM48" s="64"/>
      <c r="AN48" s="64"/>
      <c r="AO48" s="64"/>
      <c r="AP48" s="64"/>
      <c r="AQ48" s="64"/>
      <c r="AR48" s="64"/>
      <c r="AT48" s="64"/>
      <c r="AU48" s="64"/>
      <c r="AV48" s="64"/>
      <c r="AW48" s="64"/>
      <c r="AY48" s="96"/>
      <c r="AZ48" s="64"/>
    </row>
    <row r="49" spans="1:52" ht="3.75" customHeight="1" x14ac:dyDescent="0.3">
      <c r="A49" s="97"/>
      <c r="B49" s="106"/>
      <c r="C49" s="107"/>
      <c r="D49" s="108"/>
      <c r="E49" s="106"/>
      <c r="F49" s="106"/>
      <c r="G49" s="106"/>
      <c r="H49" s="106"/>
      <c r="I49" s="106"/>
      <c r="J49" s="106"/>
      <c r="K49" s="109"/>
      <c r="L49" s="109"/>
      <c r="M49" s="109"/>
      <c r="N49" s="106"/>
      <c r="O49" s="110"/>
      <c r="P49" s="111"/>
      <c r="Q49" s="110"/>
      <c r="R49" s="106"/>
      <c r="S49" s="106"/>
      <c r="T49" s="109"/>
      <c r="U49" s="109"/>
      <c r="V49" s="106"/>
      <c r="W49" s="109"/>
      <c r="X49" s="109"/>
      <c r="Y49" s="109"/>
      <c r="Z49" s="106"/>
      <c r="AA49" s="110"/>
      <c r="AB49" s="111"/>
      <c r="AC49" s="110"/>
      <c r="AD49" s="109"/>
      <c r="AE49" s="106"/>
      <c r="AF49" s="106"/>
      <c r="AG49" s="106"/>
      <c r="AH49" s="106"/>
      <c r="AI49" s="110"/>
      <c r="AJ49" s="111"/>
      <c r="AK49" s="110"/>
      <c r="AL49" s="109"/>
      <c r="AM49" s="106"/>
      <c r="AN49" s="106"/>
      <c r="AO49" s="106"/>
      <c r="AP49" s="64"/>
      <c r="AQ49" s="64"/>
      <c r="AR49" s="64"/>
      <c r="AS49" s="64"/>
      <c r="AT49" s="64"/>
      <c r="AU49" s="64"/>
      <c r="AV49" s="64"/>
      <c r="AW49" s="64"/>
    </row>
    <row r="50" spans="1:52" s="64" customFormat="1" ht="26.25" x14ac:dyDescent="0.3">
      <c r="A50" s="89">
        <v>7</v>
      </c>
      <c r="B50" s="90"/>
      <c r="D50" s="91"/>
      <c r="K50" s="92"/>
      <c r="L50" s="93" t="str">
        <f>($A$3)</f>
        <v>Szendrey</v>
      </c>
      <c r="M50" s="92"/>
      <c r="N50" s="94" t="s">
        <v>370</v>
      </c>
      <c r="O50" s="95" t="s">
        <v>668</v>
      </c>
      <c r="P50" s="94" t="s">
        <v>370</v>
      </c>
      <c r="R50" s="64" t="str">
        <f>($A$6)</f>
        <v>pihenő</v>
      </c>
      <c r="W50" s="92"/>
      <c r="Y50" s="91"/>
      <c r="AY50" s="96"/>
    </row>
    <row r="51" spans="1:52" ht="20.25" x14ac:dyDescent="0.3">
      <c r="A51" s="97"/>
      <c r="B51" s="98"/>
      <c r="E51" s="64"/>
      <c r="F51" s="64"/>
      <c r="G51" s="64"/>
      <c r="H51" s="64"/>
      <c r="I51" s="64"/>
      <c r="J51" s="64"/>
      <c r="L51" s="93" t="str">
        <f>($A$4)</f>
        <v>Trecskó</v>
      </c>
      <c r="N51" s="94">
        <v>0</v>
      </c>
      <c r="O51" s="95" t="s">
        <v>668</v>
      </c>
      <c r="P51" s="94">
        <v>1</v>
      </c>
      <c r="R51" s="64" t="str">
        <f>($A$5)</f>
        <v>Horváth I</v>
      </c>
      <c r="S51" s="64"/>
      <c r="V51" s="64"/>
      <c r="Z51" s="64"/>
      <c r="AA51" s="99"/>
      <c r="AB51" s="95"/>
      <c r="AC51" s="99"/>
      <c r="AE51" s="64"/>
      <c r="AF51" s="64"/>
      <c r="AG51" s="64"/>
      <c r="AH51" s="64"/>
      <c r="AI51" s="99"/>
      <c r="AJ51" s="95"/>
      <c r="AK51" s="99"/>
      <c r="AM51" s="64"/>
      <c r="AN51" s="64"/>
      <c r="AO51" s="64"/>
      <c r="AP51" s="64"/>
      <c r="AQ51" s="64"/>
      <c r="AR51" s="64"/>
      <c r="AT51" s="64"/>
      <c r="AU51" s="64"/>
      <c r="AV51" s="64"/>
      <c r="AW51" s="64"/>
      <c r="AY51" s="96"/>
    </row>
    <row r="52" spans="1:52" ht="20.25" x14ac:dyDescent="0.3">
      <c r="A52" s="97"/>
      <c r="B52" s="98"/>
      <c r="D52" s="91"/>
      <c r="E52" s="64"/>
      <c r="F52" s="64"/>
      <c r="G52" s="64"/>
      <c r="H52" s="64"/>
      <c r="I52" s="64"/>
      <c r="J52" s="64"/>
      <c r="L52" s="93" t="str">
        <f>($A$7)</f>
        <v>ifj. Nagy A</v>
      </c>
      <c r="N52" s="94">
        <v>3</v>
      </c>
      <c r="O52" s="95" t="s">
        <v>668</v>
      </c>
      <c r="P52" s="94">
        <v>1</v>
      </c>
      <c r="Q52" s="99"/>
      <c r="R52" s="64" t="str">
        <f>($A$11)</f>
        <v>Szirtes A</v>
      </c>
      <c r="S52" s="64"/>
      <c r="V52" s="64"/>
      <c r="Y52" s="91"/>
      <c r="Z52" s="64"/>
      <c r="AA52" s="92"/>
      <c r="AB52" s="92"/>
      <c r="AC52" s="92"/>
      <c r="AE52" s="64"/>
      <c r="AF52" s="64"/>
      <c r="AG52" s="64"/>
      <c r="AH52" s="64"/>
      <c r="AI52" s="92"/>
      <c r="AJ52" s="92"/>
      <c r="AK52" s="92"/>
      <c r="AM52" s="64"/>
      <c r="AN52" s="64"/>
      <c r="AO52" s="64"/>
      <c r="AP52" s="64"/>
      <c r="AQ52" s="64"/>
      <c r="AR52" s="64"/>
      <c r="AT52" s="64"/>
      <c r="AU52" s="64"/>
      <c r="AV52" s="64"/>
      <c r="AW52" s="64"/>
      <c r="AY52" s="96"/>
      <c r="AZ52" s="64"/>
    </row>
    <row r="53" spans="1:52" ht="20.25" x14ac:dyDescent="0.3">
      <c r="A53" s="97"/>
      <c r="B53" s="98"/>
      <c r="E53" s="64"/>
      <c r="F53" s="64"/>
      <c r="G53" s="64"/>
      <c r="H53" s="64"/>
      <c r="I53" s="64"/>
      <c r="J53" s="64"/>
      <c r="L53" s="93" t="str">
        <f>($A$8)</f>
        <v>Nagy A</v>
      </c>
      <c r="N53" s="94">
        <v>1</v>
      </c>
      <c r="O53" s="95" t="s">
        <v>668</v>
      </c>
      <c r="P53" s="94">
        <v>0</v>
      </c>
      <c r="R53" s="64" t="str">
        <f>($A$10)</f>
        <v>Debreczi Z</v>
      </c>
      <c r="S53" s="64"/>
      <c r="V53" s="64"/>
      <c r="Z53" s="64"/>
      <c r="AA53" s="99"/>
      <c r="AB53" s="95"/>
      <c r="AC53" s="99"/>
      <c r="AE53" s="64"/>
      <c r="AF53" s="64"/>
      <c r="AG53" s="64"/>
      <c r="AH53" s="64"/>
      <c r="AI53" s="99"/>
      <c r="AJ53" s="95"/>
      <c r="AK53" s="99"/>
      <c r="AM53" s="64"/>
      <c r="AN53" s="64"/>
      <c r="AO53" s="64"/>
      <c r="AP53" s="64"/>
      <c r="AQ53" s="64"/>
      <c r="AR53" s="64"/>
      <c r="AT53" s="64"/>
      <c r="AU53" s="64"/>
      <c r="AV53" s="64"/>
      <c r="AW53" s="64"/>
      <c r="AY53" s="96"/>
    </row>
    <row r="54" spans="1:52" ht="20.25" x14ac:dyDescent="0.3">
      <c r="A54" s="97"/>
      <c r="B54" s="98"/>
      <c r="D54" s="91"/>
      <c r="E54" s="64"/>
      <c r="F54" s="64"/>
      <c r="G54" s="64"/>
      <c r="H54" s="64"/>
      <c r="I54" s="64"/>
      <c r="J54" s="64"/>
      <c r="L54" s="93" t="str">
        <f>($A$9)</f>
        <v>Szegedi</v>
      </c>
      <c r="N54" s="94">
        <v>0</v>
      </c>
      <c r="O54" s="95" t="s">
        <v>668</v>
      </c>
      <c r="P54" s="94">
        <v>0</v>
      </c>
      <c r="Q54" s="99" t="s">
        <v>669</v>
      </c>
      <c r="R54" s="64" t="str">
        <f>($A$12)</f>
        <v>Major I</v>
      </c>
      <c r="S54" s="64"/>
      <c r="V54" s="64"/>
      <c r="Y54" s="91"/>
      <c r="Z54" s="64"/>
      <c r="AA54" s="92"/>
      <c r="AB54" s="92"/>
      <c r="AC54" s="92"/>
      <c r="AE54" s="64"/>
      <c r="AF54" s="64"/>
      <c r="AG54" s="64"/>
      <c r="AH54" s="64"/>
      <c r="AI54" s="92"/>
      <c r="AJ54" s="92"/>
      <c r="AK54" s="92"/>
      <c r="AM54" s="64"/>
      <c r="AN54" s="64"/>
      <c r="AO54" s="64"/>
      <c r="AP54" s="64"/>
      <c r="AQ54" s="64"/>
      <c r="AR54" s="64"/>
      <c r="AT54" s="64"/>
      <c r="AU54" s="64"/>
      <c r="AV54" s="64"/>
      <c r="AW54" s="64"/>
      <c r="AY54" s="96"/>
      <c r="AZ54" s="64"/>
    </row>
    <row r="55" spans="1:52" ht="3.75" customHeight="1" x14ac:dyDescent="0.3">
      <c r="A55" s="97"/>
      <c r="B55" s="98"/>
      <c r="C55" s="100"/>
      <c r="D55" s="101"/>
      <c r="E55" s="98"/>
      <c r="F55" s="98"/>
      <c r="G55" s="98"/>
      <c r="H55" s="98"/>
      <c r="I55" s="98"/>
      <c r="J55" s="98"/>
      <c r="K55" s="102"/>
      <c r="L55" s="102"/>
      <c r="M55" s="102"/>
      <c r="N55" s="98"/>
      <c r="O55" s="103"/>
      <c r="P55" s="104"/>
      <c r="Q55" s="103"/>
      <c r="R55" s="98"/>
      <c r="S55" s="98"/>
      <c r="T55" s="102"/>
      <c r="U55" s="102"/>
      <c r="V55" s="98"/>
      <c r="W55" s="102"/>
      <c r="X55" s="102"/>
      <c r="Y55" s="102"/>
      <c r="Z55" s="98"/>
      <c r="AA55" s="103"/>
      <c r="AB55" s="104"/>
      <c r="AC55" s="103"/>
      <c r="AD55" s="102"/>
      <c r="AE55" s="98"/>
      <c r="AF55" s="98"/>
      <c r="AG55" s="98"/>
      <c r="AH55" s="98"/>
      <c r="AI55" s="103"/>
      <c r="AJ55" s="104"/>
      <c r="AK55" s="103"/>
      <c r="AL55" s="102"/>
      <c r="AM55" s="98"/>
      <c r="AN55" s="98"/>
      <c r="AO55" s="98"/>
      <c r="AP55" s="64"/>
      <c r="AQ55" s="64"/>
      <c r="AR55" s="64"/>
      <c r="AS55" s="64"/>
      <c r="AT55" s="64"/>
      <c r="AU55" s="64"/>
      <c r="AV55" s="64"/>
      <c r="AW55" s="64"/>
    </row>
    <row r="56" spans="1:52" s="64" customFormat="1" ht="26.25" x14ac:dyDescent="0.3">
      <c r="A56" s="89">
        <v>8</v>
      </c>
      <c r="B56" s="105"/>
      <c r="D56" s="91"/>
      <c r="K56" s="92"/>
      <c r="L56" s="93" t="str">
        <f>($A$3)</f>
        <v>Szendrey</v>
      </c>
      <c r="M56" s="92"/>
      <c r="N56" s="94">
        <v>1</v>
      </c>
      <c r="O56" s="95" t="s">
        <v>668</v>
      </c>
      <c r="P56" s="94">
        <v>1</v>
      </c>
      <c r="R56" s="64" t="str">
        <f>($A$5)</f>
        <v>Horváth I</v>
      </c>
      <c r="W56" s="92"/>
      <c r="Y56" s="91"/>
      <c r="AY56" s="96"/>
    </row>
    <row r="57" spans="1:52" ht="20.25" x14ac:dyDescent="0.3">
      <c r="A57" s="97"/>
      <c r="B57" s="106"/>
      <c r="D57" s="91"/>
      <c r="E57" s="64"/>
      <c r="F57" s="64"/>
      <c r="G57" s="64"/>
      <c r="H57" s="64"/>
      <c r="I57" s="64"/>
      <c r="J57" s="64"/>
      <c r="L57" s="93" t="str">
        <f>($A$4)</f>
        <v>Trecskó</v>
      </c>
      <c r="N57" s="94">
        <v>1</v>
      </c>
      <c r="O57" s="95" t="s">
        <v>668</v>
      </c>
      <c r="P57" s="94">
        <v>4</v>
      </c>
      <c r="R57" s="64" t="str">
        <f>($A$12)</f>
        <v>Major I</v>
      </c>
      <c r="S57" s="64"/>
      <c r="V57" s="64"/>
      <c r="Y57" s="91"/>
      <c r="Z57" s="64"/>
      <c r="AA57" s="92"/>
      <c r="AB57" s="92"/>
      <c r="AC57" s="92"/>
      <c r="AE57" s="64"/>
      <c r="AF57" s="64"/>
      <c r="AG57" s="64"/>
      <c r="AH57" s="64"/>
      <c r="AI57" s="92"/>
      <c r="AJ57" s="92"/>
      <c r="AK57" s="92"/>
      <c r="AM57" s="64"/>
      <c r="AN57" s="64"/>
      <c r="AO57" s="64"/>
      <c r="AP57" s="64"/>
      <c r="AQ57" s="64"/>
      <c r="AR57" s="64"/>
      <c r="AT57" s="64"/>
      <c r="AU57" s="64"/>
      <c r="AV57" s="64"/>
      <c r="AW57" s="64"/>
      <c r="AY57" s="96"/>
      <c r="AZ57" s="64"/>
    </row>
    <row r="58" spans="1:52" ht="20.25" x14ac:dyDescent="0.3">
      <c r="A58" s="97"/>
      <c r="B58" s="106"/>
      <c r="D58" s="91"/>
      <c r="E58" s="64"/>
      <c r="F58" s="64"/>
      <c r="G58" s="64"/>
      <c r="H58" s="64"/>
      <c r="I58" s="64"/>
      <c r="J58" s="64"/>
      <c r="L58" s="93" t="str">
        <f>($A$6)</f>
        <v>pihenő</v>
      </c>
      <c r="N58" s="94" t="s">
        <v>370</v>
      </c>
      <c r="O58" s="95" t="s">
        <v>668</v>
      </c>
      <c r="P58" s="94" t="s">
        <v>370</v>
      </c>
      <c r="Q58" s="99"/>
      <c r="R58" s="64" t="str">
        <f>($A$11)</f>
        <v>Szirtes A</v>
      </c>
      <c r="S58" s="64"/>
      <c r="V58" s="64"/>
      <c r="Y58" s="91"/>
      <c r="Z58" s="64"/>
      <c r="AA58" s="92"/>
      <c r="AB58" s="92"/>
      <c r="AC58" s="92"/>
      <c r="AE58" s="64"/>
      <c r="AF58" s="64"/>
      <c r="AG58" s="64"/>
      <c r="AH58" s="64"/>
      <c r="AI58" s="92"/>
      <c r="AJ58" s="92"/>
      <c r="AK58" s="92"/>
      <c r="AM58" s="64"/>
      <c r="AN58" s="64"/>
      <c r="AO58" s="64"/>
      <c r="AP58" s="64"/>
      <c r="AQ58" s="64"/>
      <c r="AR58" s="64"/>
      <c r="AT58" s="64"/>
      <c r="AU58" s="64"/>
      <c r="AV58" s="64"/>
      <c r="AW58" s="64"/>
      <c r="AY58" s="96"/>
      <c r="AZ58" s="64"/>
    </row>
    <row r="59" spans="1:52" ht="20.25" x14ac:dyDescent="0.3">
      <c r="A59" s="97"/>
      <c r="B59" s="106"/>
      <c r="D59" s="91"/>
      <c r="E59" s="64"/>
      <c r="F59" s="64"/>
      <c r="G59" s="64"/>
      <c r="H59" s="64"/>
      <c r="I59" s="64"/>
      <c r="J59" s="64"/>
      <c r="L59" s="93" t="str">
        <f>($A$7)</f>
        <v>ifj. Nagy A</v>
      </c>
      <c r="N59" s="94">
        <v>1</v>
      </c>
      <c r="O59" s="95" t="s">
        <v>668</v>
      </c>
      <c r="P59" s="94">
        <v>1</v>
      </c>
      <c r="R59" s="64" t="str">
        <f>($A$10)</f>
        <v>Debreczi Z</v>
      </c>
      <c r="S59" s="64"/>
      <c r="V59" s="64"/>
      <c r="Y59" s="91"/>
      <c r="Z59" s="64"/>
      <c r="AA59" s="92"/>
      <c r="AB59" s="92"/>
      <c r="AC59" s="92"/>
      <c r="AE59" s="64"/>
      <c r="AF59" s="64"/>
      <c r="AG59" s="64"/>
      <c r="AH59" s="64"/>
      <c r="AI59" s="92"/>
      <c r="AJ59" s="92"/>
      <c r="AK59" s="92"/>
      <c r="AM59" s="64"/>
      <c r="AN59" s="64"/>
      <c r="AO59" s="64"/>
      <c r="AP59" s="64"/>
      <c r="AQ59" s="64"/>
      <c r="AR59" s="64"/>
      <c r="AT59" s="64"/>
      <c r="AU59" s="64"/>
      <c r="AV59" s="64"/>
      <c r="AW59" s="64"/>
      <c r="AY59" s="96"/>
      <c r="AZ59" s="64"/>
    </row>
    <row r="60" spans="1:52" ht="20.25" x14ac:dyDescent="0.3">
      <c r="A60" s="97"/>
      <c r="B60" s="106"/>
      <c r="D60" s="91"/>
      <c r="E60" s="64"/>
      <c r="F60" s="64"/>
      <c r="G60" s="64"/>
      <c r="H60" s="64"/>
      <c r="I60" s="64"/>
      <c r="J60" s="64"/>
      <c r="L60" s="93" t="str">
        <f>($A$8)</f>
        <v>Nagy A</v>
      </c>
      <c r="N60" s="94">
        <v>1</v>
      </c>
      <c r="O60" s="95" t="s">
        <v>668</v>
      </c>
      <c r="P60" s="94">
        <v>0</v>
      </c>
      <c r="Q60" s="99" t="s">
        <v>669</v>
      </c>
      <c r="R60" s="64" t="str">
        <f>($A$9)</f>
        <v>Szegedi</v>
      </c>
      <c r="S60" s="64"/>
      <c r="V60" s="64"/>
      <c r="Y60" s="91"/>
      <c r="Z60" s="64"/>
      <c r="AA60" s="92"/>
      <c r="AB60" s="92"/>
      <c r="AC60" s="92"/>
      <c r="AE60" s="64"/>
      <c r="AF60" s="64"/>
      <c r="AG60" s="64"/>
      <c r="AH60" s="64"/>
      <c r="AI60" s="92"/>
      <c r="AJ60" s="92"/>
      <c r="AK60" s="92"/>
      <c r="AM60" s="64"/>
      <c r="AN60" s="64"/>
      <c r="AO60" s="64"/>
      <c r="AP60" s="64"/>
      <c r="AQ60" s="64"/>
      <c r="AR60" s="64"/>
      <c r="AT60" s="64"/>
      <c r="AU60" s="64"/>
      <c r="AV60" s="64"/>
      <c r="AW60" s="64"/>
      <c r="AY60" s="96"/>
      <c r="AZ60" s="64"/>
    </row>
    <row r="61" spans="1:52" ht="3.75" customHeight="1" x14ac:dyDescent="0.3">
      <c r="A61" s="97"/>
      <c r="B61" s="106"/>
      <c r="C61" s="107"/>
      <c r="D61" s="108"/>
      <c r="E61" s="106"/>
      <c r="F61" s="106"/>
      <c r="G61" s="106"/>
      <c r="H61" s="106"/>
      <c r="I61" s="106"/>
      <c r="J61" s="106"/>
      <c r="K61" s="109"/>
      <c r="L61" s="109"/>
      <c r="M61" s="109"/>
      <c r="N61" s="106"/>
      <c r="O61" s="110"/>
      <c r="P61" s="111"/>
      <c r="Q61" s="110"/>
      <c r="R61" s="106"/>
      <c r="S61" s="106"/>
      <c r="T61" s="109"/>
      <c r="U61" s="109"/>
      <c r="V61" s="106"/>
      <c r="W61" s="109"/>
      <c r="X61" s="109"/>
      <c r="Y61" s="109"/>
      <c r="Z61" s="106"/>
      <c r="AA61" s="110"/>
      <c r="AB61" s="111"/>
      <c r="AC61" s="110"/>
      <c r="AD61" s="109"/>
      <c r="AE61" s="106"/>
      <c r="AF61" s="106"/>
      <c r="AG61" s="106"/>
      <c r="AH61" s="106"/>
      <c r="AI61" s="110"/>
      <c r="AJ61" s="111"/>
      <c r="AK61" s="110"/>
      <c r="AL61" s="109"/>
      <c r="AM61" s="106"/>
      <c r="AN61" s="106"/>
      <c r="AO61" s="106"/>
      <c r="AP61" s="64"/>
      <c r="AQ61" s="64"/>
      <c r="AR61" s="64"/>
      <c r="AS61" s="64"/>
      <c r="AT61" s="64"/>
      <c r="AU61" s="64"/>
      <c r="AV61" s="64"/>
      <c r="AW61" s="64"/>
    </row>
    <row r="62" spans="1:52" s="64" customFormat="1" ht="26.25" x14ac:dyDescent="0.3">
      <c r="A62" s="89">
        <v>9</v>
      </c>
      <c r="B62" s="90"/>
      <c r="D62" s="91"/>
      <c r="K62" s="92"/>
      <c r="L62" s="93" t="str">
        <f>($A$3)</f>
        <v>Szendrey</v>
      </c>
      <c r="M62" s="92"/>
      <c r="N62" s="94">
        <v>1</v>
      </c>
      <c r="O62" s="95" t="s">
        <v>668</v>
      </c>
      <c r="P62" s="94">
        <v>0</v>
      </c>
      <c r="R62" s="64" t="str">
        <f>($A$4)</f>
        <v>Trecskó</v>
      </c>
      <c r="W62" s="92"/>
      <c r="Y62" s="91"/>
      <c r="AY62" s="96"/>
    </row>
    <row r="63" spans="1:52" ht="20.25" x14ac:dyDescent="0.3">
      <c r="A63" s="97"/>
      <c r="B63" s="98"/>
      <c r="E63" s="64"/>
      <c r="F63" s="64"/>
      <c r="G63" s="64"/>
      <c r="H63" s="64"/>
      <c r="I63" s="64"/>
      <c r="J63" s="64"/>
      <c r="L63" s="93" t="str">
        <f>($A$5)</f>
        <v>Horváth I</v>
      </c>
      <c r="N63" s="94">
        <v>4</v>
      </c>
      <c r="O63" s="95" t="s">
        <v>668</v>
      </c>
      <c r="P63" s="94">
        <v>0</v>
      </c>
      <c r="R63" s="64" t="str">
        <f>($A$11)</f>
        <v>Szirtes A</v>
      </c>
      <c r="S63" s="64"/>
      <c r="V63" s="64"/>
      <c r="Z63" s="64"/>
      <c r="AA63" s="99"/>
      <c r="AB63" s="95"/>
      <c r="AC63" s="99"/>
      <c r="AE63" s="64"/>
      <c r="AF63" s="64"/>
      <c r="AG63" s="64"/>
      <c r="AH63" s="64"/>
      <c r="AI63" s="99"/>
      <c r="AJ63" s="95"/>
      <c r="AK63" s="99"/>
      <c r="AM63" s="64"/>
      <c r="AN63" s="64"/>
      <c r="AO63" s="64"/>
      <c r="AP63" s="64"/>
      <c r="AQ63" s="64"/>
      <c r="AR63" s="64"/>
      <c r="AT63" s="64"/>
      <c r="AU63" s="64"/>
      <c r="AV63" s="64"/>
      <c r="AW63" s="64"/>
      <c r="AY63" s="96"/>
    </row>
    <row r="64" spans="1:52" ht="20.25" x14ac:dyDescent="0.3">
      <c r="A64" s="97"/>
      <c r="B64" s="98"/>
      <c r="E64" s="64"/>
      <c r="F64" s="64"/>
      <c r="G64" s="64"/>
      <c r="H64" s="64"/>
      <c r="I64" s="64"/>
      <c r="J64" s="64"/>
      <c r="L64" s="93" t="str">
        <f>($A$6)</f>
        <v>pihenő</v>
      </c>
      <c r="N64" s="94" t="s">
        <v>370</v>
      </c>
      <c r="O64" s="95" t="s">
        <v>668</v>
      </c>
      <c r="P64" s="94" t="s">
        <v>370</v>
      </c>
      <c r="Q64" s="99"/>
      <c r="R64" s="64" t="str">
        <f>($A$10)</f>
        <v>Debreczi Z</v>
      </c>
      <c r="S64" s="64"/>
      <c r="V64" s="64"/>
      <c r="Y64" s="91"/>
      <c r="Z64" s="64"/>
      <c r="AA64" s="92"/>
      <c r="AB64" s="92"/>
      <c r="AC64" s="92"/>
      <c r="AE64" s="64"/>
      <c r="AF64" s="64"/>
      <c r="AG64" s="64"/>
      <c r="AH64" s="64"/>
      <c r="AI64" s="92"/>
      <c r="AJ64" s="92"/>
      <c r="AK64" s="92"/>
      <c r="AM64" s="64"/>
      <c r="AN64" s="64"/>
      <c r="AO64" s="64"/>
      <c r="AP64" s="64"/>
      <c r="AQ64" s="64"/>
      <c r="AR64" s="64"/>
      <c r="AT64" s="64"/>
      <c r="AU64" s="64"/>
      <c r="AV64" s="64"/>
      <c r="AW64" s="64"/>
      <c r="AY64" s="96"/>
      <c r="AZ64" s="64"/>
    </row>
    <row r="65" spans="1:52" ht="20.25" x14ac:dyDescent="0.3">
      <c r="A65" s="97"/>
      <c r="B65" s="98"/>
      <c r="E65" s="64"/>
      <c r="F65" s="64"/>
      <c r="G65" s="64"/>
      <c r="H65" s="64"/>
      <c r="I65" s="64"/>
      <c r="J65" s="64"/>
      <c r="L65" s="93" t="str">
        <f>($A$7)</f>
        <v>ifj. Nagy A</v>
      </c>
      <c r="N65" s="94">
        <v>0</v>
      </c>
      <c r="O65" s="95" t="s">
        <v>668</v>
      </c>
      <c r="P65" s="94">
        <v>1</v>
      </c>
      <c r="R65" s="64" t="str">
        <f>($A$9)</f>
        <v>Szegedi</v>
      </c>
      <c r="S65" s="64"/>
      <c r="V65" s="64"/>
      <c r="Z65" s="64"/>
      <c r="AA65" s="99"/>
      <c r="AB65" s="95"/>
      <c r="AC65" s="99"/>
      <c r="AE65" s="64"/>
      <c r="AF65" s="64"/>
      <c r="AG65" s="64"/>
      <c r="AH65" s="64"/>
      <c r="AI65" s="99"/>
      <c r="AJ65" s="95"/>
      <c r="AK65" s="99"/>
      <c r="AM65" s="64"/>
      <c r="AN65" s="64"/>
      <c r="AO65" s="64"/>
      <c r="AP65" s="64"/>
      <c r="AQ65" s="64"/>
      <c r="AR65" s="64"/>
      <c r="AT65" s="64"/>
      <c r="AU65" s="64"/>
      <c r="AV65" s="64"/>
      <c r="AW65" s="64"/>
      <c r="AY65" s="96"/>
    </row>
    <row r="66" spans="1:52" ht="20.25" x14ac:dyDescent="0.3">
      <c r="A66" s="97"/>
      <c r="B66" s="98"/>
      <c r="D66" s="91"/>
      <c r="E66" s="64"/>
      <c r="F66" s="64"/>
      <c r="G66" s="64"/>
      <c r="H66" s="64"/>
      <c r="I66" s="64"/>
      <c r="J66" s="64"/>
      <c r="L66" s="93" t="str">
        <f>($A$8)</f>
        <v>Nagy A</v>
      </c>
      <c r="N66" s="94">
        <v>3</v>
      </c>
      <c r="O66" s="95" t="s">
        <v>668</v>
      </c>
      <c r="P66" s="94">
        <v>0</v>
      </c>
      <c r="Q66" s="99" t="s">
        <v>669</v>
      </c>
      <c r="R66" s="64" t="str">
        <f>($A$12)</f>
        <v>Major I</v>
      </c>
      <c r="S66" s="64"/>
      <c r="V66" s="64"/>
      <c r="Y66" s="91"/>
      <c r="Z66" s="64"/>
      <c r="AA66" s="92"/>
      <c r="AB66" s="92"/>
      <c r="AC66" s="92"/>
      <c r="AE66" s="64"/>
      <c r="AF66" s="64"/>
      <c r="AG66" s="64"/>
      <c r="AH66" s="64"/>
      <c r="AI66" s="92"/>
      <c r="AJ66" s="92"/>
      <c r="AK66" s="92"/>
      <c r="AM66" s="64"/>
      <c r="AN66" s="64"/>
      <c r="AO66" s="64"/>
      <c r="AP66" s="64"/>
      <c r="AQ66" s="64"/>
      <c r="AR66" s="64"/>
      <c r="AT66" s="64"/>
      <c r="AU66" s="64"/>
      <c r="AV66" s="64"/>
      <c r="AW66" s="64"/>
      <c r="AY66" s="96"/>
      <c r="AZ66" s="64"/>
    </row>
    <row r="67" spans="1:52" ht="3.75" customHeight="1" x14ac:dyDescent="0.3">
      <c r="A67" s="97"/>
      <c r="B67" s="98"/>
      <c r="C67" s="100"/>
      <c r="D67" s="101"/>
      <c r="E67" s="98"/>
      <c r="F67" s="98"/>
      <c r="G67" s="98"/>
      <c r="H67" s="98"/>
      <c r="I67" s="98"/>
      <c r="J67" s="98"/>
      <c r="K67" s="102"/>
      <c r="L67" s="102"/>
      <c r="M67" s="102"/>
      <c r="N67" s="98"/>
      <c r="O67" s="103"/>
      <c r="P67" s="104"/>
      <c r="Q67" s="103"/>
      <c r="R67" s="98"/>
      <c r="S67" s="98"/>
      <c r="T67" s="102"/>
      <c r="U67" s="102"/>
      <c r="V67" s="98"/>
      <c r="W67" s="102"/>
      <c r="X67" s="102"/>
      <c r="Y67" s="102"/>
      <c r="Z67" s="98"/>
      <c r="AA67" s="103"/>
      <c r="AB67" s="104"/>
      <c r="AC67" s="103"/>
      <c r="AD67" s="102"/>
      <c r="AE67" s="98"/>
      <c r="AF67" s="98"/>
      <c r="AG67" s="98"/>
      <c r="AH67" s="98"/>
      <c r="AI67" s="103"/>
      <c r="AJ67" s="104"/>
      <c r="AK67" s="103"/>
      <c r="AL67" s="102"/>
      <c r="AM67" s="98"/>
      <c r="AN67" s="98"/>
      <c r="AO67" s="98"/>
      <c r="AP67" s="64"/>
      <c r="AQ67" s="64"/>
      <c r="AR67" s="64"/>
      <c r="AS67" s="64"/>
      <c r="AT67" s="64"/>
      <c r="AU67" s="64"/>
      <c r="AV67" s="64"/>
      <c r="AW67" s="64"/>
    </row>
  </sheetData>
  <conditionalFormatting sqref="Q3:Q5 E4:E12 I5:I12 I3 M3:M4 M6:M12 Q7:Q12 U3:U6 U8:U12 Y3:Y7 Y9:Y12 AC3:AC8 AC10:AC12 AG3:AG9 AG11:AG12 AK3:AK10 AK12 AO3:AO11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6"/>
  <sheetViews>
    <sheetView workbookViewId="0">
      <selection activeCell="E43" sqref="E43"/>
    </sheetView>
  </sheetViews>
  <sheetFormatPr defaultColWidth="3" defaultRowHeight="15" x14ac:dyDescent="0.25"/>
  <cols>
    <col min="1" max="1" width="21.28515625" customWidth="1"/>
    <col min="2" max="16" width="2.85546875" customWidth="1"/>
    <col min="17" max="17" width="4" customWidth="1"/>
    <col min="18" max="33" width="2.85546875" customWidth="1"/>
    <col min="34" max="34" width="1.42578125" customWidth="1"/>
    <col min="41" max="41" width="3.85546875" customWidth="1"/>
    <col min="42" max="42" width="0.85546875" customWidth="1"/>
    <col min="44" max="44" width="1" customWidth="1"/>
  </cols>
  <sheetData>
    <row r="1" spans="1:47" ht="16.5" thickBot="1" x14ac:dyDescent="0.3">
      <c r="A1" s="17" t="s">
        <v>672</v>
      </c>
      <c r="AI1" s="18">
        <v>42700</v>
      </c>
      <c r="AJ1" s="19"/>
      <c r="AK1" s="19"/>
      <c r="AL1" s="19"/>
      <c r="AM1" s="19"/>
      <c r="AN1" s="19"/>
      <c r="AO1" s="19"/>
      <c r="AQ1" s="20"/>
      <c r="AR1" s="21"/>
    </row>
    <row r="2" spans="1:47" ht="33.75" customHeight="1" thickTop="1" thickBot="1" x14ac:dyDescent="0.3">
      <c r="A2" s="112" t="s">
        <v>658</v>
      </c>
      <c r="B2" s="25" t="str">
        <f>(A3)</f>
        <v>Pákai</v>
      </c>
      <c r="C2" s="24"/>
      <c r="D2" s="25"/>
      <c r="E2" s="25"/>
      <c r="F2" s="26" t="str">
        <f>(A4)</f>
        <v>Dávid</v>
      </c>
      <c r="G2" s="25"/>
      <c r="H2" s="25"/>
      <c r="I2" s="25"/>
      <c r="J2" s="26" t="str">
        <f>(A5)</f>
        <v>Lukács L</v>
      </c>
      <c r="K2" s="25"/>
      <c r="L2" s="25"/>
      <c r="M2" s="25"/>
      <c r="N2" s="26" t="str">
        <f>(A6)</f>
        <v>Debreczy I</v>
      </c>
      <c r="O2" s="25"/>
      <c r="P2" s="25"/>
      <c r="Q2" s="25"/>
      <c r="R2" s="26" t="str">
        <f>(A7)</f>
        <v>Komáromi</v>
      </c>
      <c r="S2" s="25"/>
      <c r="T2" s="25"/>
      <c r="U2" s="25"/>
      <c r="V2" s="26" t="str">
        <f>(A8)</f>
        <v>Kondor G</v>
      </c>
      <c r="W2" s="25"/>
      <c r="X2" s="25"/>
      <c r="Y2" s="25"/>
      <c r="Z2" s="26" t="str">
        <f>(A9)</f>
        <v xml:space="preserve">Deme </v>
      </c>
      <c r="AA2" s="25"/>
      <c r="AB2" s="25"/>
      <c r="AC2" s="25"/>
      <c r="AD2" s="26" t="str">
        <f>(A10)</f>
        <v>Mihály II</v>
      </c>
      <c r="AE2" s="25"/>
      <c r="AF2" s="25"/>
      <c r="AG2" s="25"/>
      <c r="AH2" s="27"/>
      <c r="AI2" s="28" t="s">
        <v>659</v>
      </c>
      <c r="AJ2" s="29" t="s">
        <v>660</v>
      </c>
      <c r="AK2" s="29" t="s">
        <v>661</v>
      </c>
      <c r="AL2" s="29" t="s">
        <v>662</v>
      </c>
      <c r="AM2" s="30" t="s">
        <v>663</v>
      </c>
      <c r="AN2" s="30" t="s">
        <v>664</v>
      </c>
      <c r="AO2" s="31" t="s">
        <v>665</v>
      </c>
      <c r="AP2" s="32"/>
      <c r="AQ2" s="33" t="s">
        <v>666</v>
      </c>
      <c r="AR2" s="34"/>
      <c r="AS2" s="35" t="s">
        <v>667</v>
      </c>
    </row>
    <row r="3" spans="1:47" ht="16.5" thickTop="1" x14ac:dyDescent="0.25">
      <c r="A3" s="36" t="s">
        <v>627</v>
      </c>
      <c r="B3" s="37"/>
      <c r="C3" s="38"/>
      <c r="D3" s="38"/>
      <c r="E3" s="38"/>
      <c r="F3" s="39">
        <v>7</v>
      </c>
      <c r="G3" s="40">
        <f>(N42)</f>
        <v>2</v>
      </c>
      <c r="H3" s="40">
        <f>(P42)</f>
        <v>0</v>
      </c>
      <c r="I3" s="41" t="str">
        <f>IF(G3=".","-",IF(G3&gt;H3,"g",IF(G3=H3,"d","v")))</f>
        <v>g</v>
      </c>
      <c r="J3" s="39">
        <v>6</v>
      </c>
      <c r="K3" s="42">
        <f>(N37)</f>
        <v>2</v>
      </c>
      <c r="L3" s="42">
        <f>(P37)</f>
        <v>1</v>
      </c>
      <c r="M3" s="41" t="str">
        <f>IF(K3=".","-",IF(K3&gt;L3,"g",IF(K3=L3,"d","v")))</f>
        <v>g</v>
      </c>
      <c r="N3" s="39">
        <v>5</v>
      </c>
      <c r="O3" s="42">
        <f>(N32)</f>
        <v>0</v>
      </c>
      <c r="P3" s="42">
        <f>(P32)</f>
        <v>0</v>
      </c>
      <c r="Q3" s="41" t="str">
        <f>IF(O3=".","-",IF(O3&gt;P3,"g",IF(O3=P3,"d","v")))</f>
        <v>d</v>
      </c>
      <c r="R3" s="39">
        <v>4</v>
      </c>
      <c r="S3" s="42">
        <f>(N27)</f>
        <v>0</v>
      </c>
      <c r="T3" s="42">
        <f>(P27)</f>
        <v>0</v>
      </c>
      <c r="U3" s="41" t="str">
        <f>IF(S3=".","-",IF(S3&gt;T3,"g",IF(S3=T3,"d","v")))</f>
        <v>d</v>
      </c>
      <c r="V3" s="39">
        <v>3</v>
      </c>
      <c r="W3" s="42">
        <f>(N22)</f>
        <v>4</v>
      </c>
      <c r="X3" s="42">
        <f>(P22)</f>
        <v>0</v>
      </c>
      <c r="Y3" s="41" t="str">
        <f>IF(W3=".","-",IF(W3&gt;X3,"g",IF(W3=X3,"d","v")))</f>
        <v>g</v>
      </c>
      <c r="Z3" s="39">
        <v>2</v>
      </c>
      <c r="AA3" s="42">
        <f>(N17)</f>
        <v>1</v>
      </c>
      <c r="AB3" s="42">
        <f>(P17)</f>
        <v>0</v>
      </c>
      <c r="AC3" s="41" t="str">
        <f t="shared" ref="AC3:AC8" si="0">IF(AA3=".","-",IF(AA3&gt;AB3,"g",IF(AA3=AB3,"d","v")))</f>
        <v>g</v>
      </c>
      <c r="AD3" s="39">
        <v>1</v>
      </c>
      <c r="AE3" s="42">
        <f>(N12)</f>
        <v>2</v>
      </c>
      <c r="AF3" s="42">
        <f>(P12)</f>
        <v>0</v>
      </c>
      <c r="AG3" s="41" t="str">
        <f t="shared" ref="AG3:AG9" si="1">IF(AE3=".","-",IF(AE3&gt;AF3,"g",IF(AE3=AF3,"d","v")))</f>
        <v>g</v>
      </c>
      <c r="AH3" s="43"/>
      <c r="AI3" s="44">
        <f t="shared" ref="AI3:AI10" si="2">SUM(AJ3:AL3)</f>
        <v>7</v>
      </c>
      <c r="AJ3" s="45">
        <f t="shared" ref="AJ3:AJ10" si="3">COUNTIF(B3:AG3,"g")</f>
        <v>5</v>
      </c>
      <c r="AK3" s="45">
        <f t="shared" ref="AK3:AK10" si="4">COUNTIF(B3:AG3,"d")</f>
        <v>2</v>
      </c>
      <c r="AL3" s="45">
        <f t="shared" ref="AL3:AL10" si="5">COUNTIF(B3:AG3,"v")</f>
        <v>0</v>
      </c>
      <c r="AM3" s="46">
        <f>SUM(IF(G3&lt;&gt;".",G3)+IF(K3&lt;&gt;".",K3)+IF(O3&lt;&gt;".",O3)+IF(S3&lt;&gt;".",S3)+IF(W3&lt;&gt;".",W3)+IF(AA3&lt;&gt;".",AA3)+IF(AE3&lt;&gt;".",AE3))</f>
        <v>11</v>
      </c>
      <c r="AN3" s="46">
        <f>SUM(IF(H3&lt;&gt;".",H3)+IF(L3&lt;&gt;".",L3)+IF(P3&lt;&gt;".",P3)+IF(T3&lt;&gt;".",T3)+IF(X3&lt;&gt;".",X3)+IF(AB3&lt;&gt;".",AB3)+IF(AF3&lt;&gt;".",AF3))</f>
        <v>1</v>
      </c>
      <c r="AO3" s="47">
        <f t="shared" ref="AO3:AO10" si="6">SUM(AJ3*3+AK3*1)</f>
        <v>17</v>
      </c>
      <c r="AP3" s="48"/>
      <c r="AQ3" s="49">
        <f t="shared" ref="AQ3:AQ10" si="7">RANK(AO3,$AO$3:$AO$10,0)</f>
        <v>1</v>
      </c>
      <c r="AR3" s="50"/>
      <c r="AS3" s="51">
        <f t="shared" ref="AS3:AS10" si="8">SUM(AM3-AN3)</f>
        <v>10</v>
      </c>
      <c r="AU3">
        <v>1</v>
      </c>
    </row>
    <row r="4" spans="1:47" ht="15.75" x14ac:dyDescent="0.25">
      <c r="A4" s="52" t="s">
        <v>630</v>
      </c>
      <c r="B4" s="53">
        <v>7</v>
      </c>
      <c r="C4" s="40">
        <f>(P42)</f>
        <v>0</v>
      </c>
      <c r="D4" s="40">
        <f>(N42)</f>
        <v>2</v>
      </c>
      <c r="E4" s="57" t="str">
        <f t="shared" ref="E4:E10" si="9">IF(C4=".","-",IF(C4&gt;D4,"g",IF(C4=D4,"d","v")))</f>
        <v>v</v>
      </c>
      <c r="F4" s="55"/>
      <c r="G4" s="56"/>
      <c r="H4" s="56"/>
      <c r="I4" s="56"/>
      <c r="J4" s="53">
        <v>5</v>
      </c>
      <c r="K4" s="40">
        <f>(N33)</f>
        <v>2</v>
      </c>
      <c r="L4" s="40">
        <f>(P33)</f>
        <v>1</v>
      </c>
      <c r="M4" s="57" t="str">
        <f>IF(K4=".","-",IF(K4&gt;L4,"g",IF(K4=L4,"d","v")))</f>
        <v>g</v>
      </c>
      <c r="N4" s="53">
        <v>4</v>
      </c>
      <c r="O4" s="40">
        <f>(N28)</f>
        <v>0</v>
      </c>
      <c r="P4" s="40">
        <f>(P28)</f>
        <v>0</v>
      </c>
      <c r="Q4" s="57" t="str">
        <f>IF(O4=".","-",IF(O4&gt;P4,"g",IF(O4=P4,"d","v")))</f>
        <v>d</v>
      </c>
      <c r="R4" s="53">
        <v>3</v>
      </c>
      <c r="S4" s="40">
        <f>(N23)</f>
        <v>0</v>
      </c>
      <c r="T4" s="40">
        <f>(P23)</f>
        <v>3</v>
      </c>
      <c r="U4" s="57" t="str">
        <f>IF(S4=".","-",IF(S4&gt;T4,"g",IF(S4=T4,"d","v")))</f>
        <v>v</v>
      </c>
      <c r="V4" s="53">
        <v>2</v>
      </c>
      <c r="W4" s="40">
        <f>(N18)</f>
        <v>4</v>
      </c>
      <c r="X4" s="40">
        <f>(P18)</f>
        <v>1</v>
      </c>
      <c r="Y4" s="57" t="str">
        <f>IF(W4=".","-",IF(W4&gt;X4,"g",IF(W4=X4,"d","v")))</f>
        <v>g</v>
      </c>
      <c r="Z4" s="53">
        <v>1</v>
      </c>
      <c r="AA4" s="40">
        <f>(N13)</f>
        <v>3</v>
      </c>
      <c r="AB4" s="40">
        <f>(P13)</f>
        <v>1</v>
      </c>
      <c r="AC4" s="57" t="str">
        <f t="shared" si="0"/>
        <v>g</v>
      </c>
      <c r="AD4" s="53">
        <v>6</v>
      </c>
      <c r="AE4" s="40">
        <f>(N38)</f>
        <v>3</v>
      </c>
      <c r="AF4" s="40">
        <f>(P38)</f>
        <v>0</v>
      </c>
      <c r="AG4" s="57" t="str">
        <f t="shared" si="1"/>
        <v>g</v>
      </c>
      <c r="AH4" s="58"/>
      <c r="AI4" s="113">
        <f t="shared" si="2"/>
        <v>7</v>
      </c>
      <c r="AJ4" s="114">
        <f t="shared" si="3"/>
        <v>4</v>
      </c>
      <c r="AK4" s="114">
        <f t="shared" si="4"/>
        <v>1</v>
      </c>
      <c r="AL4" s="114">
        <f t="shared" si="5"/>
        <v>2</v>
      </c>
      <c r="AM4" s="46">
        <f>SUM(IF(C4&lt;&gt;".",C4)+IF(K4&lt;&gt;".",K4)+IF(O4&lt;&gt;".",O4)+IF(S4&lt;&gt;".",S4)+IF(W4&lt;&gt;".",W4)+IF(AA4&lt;&gt;".",AA4)+IF(AE4&lt;&gt;".",AE4))</f>
        <v>12</v>
      </c>
      <c r="AN4" s="46">
        <f>SUM(IF(D4&lt;&gt;".",D4)+IF(L4&lt;&gt;".",L4)+IF(P4&lt;&gt;".",P4)+IF(T4&lt;&gt;".",T4)+IF(X4&lt;&gt;".",X4)+IF(AB4&lt;&gt;".",AB4)+IF(AF4&lt;&gt;".",AF4))</f>
        <v>8</v>
      </c>
      <c r="AO4" s="59">
        <f t="shared" si="6"/>
        <v>13</v>
      </c>
      <c r="AP4" s="48"/>
      <c r="AQ4" s="49">
        <f t="shared" si="7"/>
        <v>3</v>
      </c>
      <c r="AR4" s="50"/>
      <c r="AS4" s="51">
        <f t="shared" si="8"/>
        <v>4</v>
      </c>
      <c r="AU4">
        <v>3</v>
      </c>
    </row>
    <row r="5" spans="1:47" ht="15.75" x14ac:dyDescent="0.25">
      <c r="A5" s="52" t="s">
        <v>635</v>
      </c>
      <c r="B5" s="53">
        <v>6</v>
      </c>
      <c r="C5" s="40">
        <f>(P37)</f>
        <v>1</v>
      </c>
      <c r="D5" s="40">
        <f>(N37)</f>
        <v>2</v>
      </c>
      <c r="E5" s="57" t="str">
        <f t="shared" si="9"/>
        <v>v</v>
      </c>
      <c r="F5" s="53">
        <v>5</v>
      </c>
      <c r="G5" s="40">
        <f>(P33)</f>
        <v>1</v>
      </c>
      <c r="H5" s="40">
        <f>(N33)</f>
        <v>2</v>
      </c>
      <c r="I5" s="57" t="str">
        <f t="shared" ref="I5:I10" si="10">IF(G5=".","-",IF(G5&gt;H5,"g",IF(G5=H5,"d","v")))</f>
        <v>v</v>
      </c>
      <c r="J5" s="55"/>
      <c r="K5" s="56"/>
      <c r="L5" s="56"/>
      <c r="M5" s="56"/>
      <c r="N5" s="53">
        <v>3</v>
      </c>
      <c r="O5" s="40">
        <f>(N24)</f>
        <v>2</v>
      </c>
      <c r="P5" s="40">
        <f>(P24)</f>
        <v>1</v>
      </c>
      <c r="Q5" s="57" t="str">
        <f>IF(O5=".","-",IF(O5&gt;P5,"g",IF(O5=P5,"d","v")))</f>
        <v>g</v>
      </c>
      <c r="R5" s="53">
        <v>2</v>
      </c>
      <c r="S5" s="40">
        <f>(N19)</f>
        <v>0</v>
      </c>
      <c r="T5" s="40">
        <f>(P19)</f>
        <v>0</v>
      </c>
      <c r="U5" s="57" t="str">
        <f>IF(S5=".","-",IF(S5&gt;T5,"g",IF(S5=T5,"d","v")))</f>
        <v>d</v>
      </c>
      <c r="V5" s="53">
        <v>1</v>
      </c>
      <c r="W5" s="40">
        <f>(N14)</f>
        <v>3</v>
      </c>
      <c r="X5" s="40">
        <f>(P14)</f>
        <v>0</v>
      </c>
      <c r="Y5" s="57" t="str">
        <f>IF(W5=".","-",IF(W5&gt;X5,"g",IF(W5=X5,"d","v")))</f>
        <v>g</v>
      </c>
      <c r="Z5" s="53">
        <v>7</v>
      </c>
      <c r="AA5" s="40">
        <f>(N43)</f>
        <v>0</v>
      </c>
      <c r="AB5" s="40">
        <f>(P43)</f>
        <v>1</v>
      </c>
      <c r="AC5" s="57" t="str">
        <f t="shared" si="0"/>
        <v>v</v>
      </c>
      <c r="AD5" s="53">
        <v>4</v>
      </c>
      <c r="AE5" s="40">
        <f>(N29)</f>
        <v>3</v>
      </c>
      <c r="AF5" s="40">
        <f>(P29)</f>
        <v>0</v>
      </c>
      <c r="AG5" s="57" t="str">
        <f t="shared" si="1"/>
        <v>g</v>
      </c>
      <c r="AH5" s="58"/>
      <c r="AI5" s="113">
        <f t="shared" si="2"/>
        <v>7</v>
      </c>
      <c r="AJ5" s="114">
        <f t="shared" si="3"/>
        <v>3</v>
      </c>
      <c r="AK5" s="114">
        <f t="shared" si="4"/>
        <v>1</v>
      </c>
      <c r="AL5" s="114">
        <f t="shared" si="5"/>
        <v>3</v>
      </c>
      <c r="AM5" s="46">
        <f>SUM(IF(C5&lt;&gt;".",C5)+IF(G5&lt;&gt;".",G5)+IF(O5&lt;&gt;".",O5)+IF(S5&lt;&gt;".",S5)+IF(W5&lt;&gt;".",W5)+IF(AA5&lt;&gt;".",AA5)+IF(AE5&lt;&gt;".",AE5))</f>
        <v>10</v>
      </c>
      <c r="AN5" s="46">
        <f>SUM(IF(D5&lt;&gt;".",D5)+IF(H5&lt;&gt;".",H5)+IF(P5&lt;&gt;".",P5)+IF(T5&lt;&gt;".",T5)+IF(X5&lt;&gt;".",X5)+IF(AB5&lt;&gt;".",AB5)+IF(AF5&lt;&gt;".",AF5))</f>
        <v>6</v>
      </c>
      <c r="AO5" s="59">
        <f t="shared" si="6"/>
        <v>10</v>
      </c>
      <c r="AP5" s="48"/>
      <c r="AQ5" s="49">
        <f t="shared" si="7"/>
        <v>4</v>
      </c>
      <c r="AR5" s="50"/>
      <c r="AS5" s="51">
        <f t="shared" si="8"/>
        <v>4</v>
      </c>
      <c r="AU5">
        <v>4</v>
      </c>
    </row>
    <row r="6" spans="1:47" ht="15.75" x14ac:dyDescent="0.25">
      <c r="A6" s="52" t="s">
        <v>654</v>
      </c>
      <c r="B6" s="53">
        <v>5</v>
      </c>
      <c r="C6" s="40">
        <f>(P32)</f>
        <v>0</v>
      </c>
      <c r="D6" s="40">
        <f>(N32)</f>
        <v>0</v>
      </c>
      <c r="E6" s="57" t="str">
        <f t="shared" si="9"/>
        <v>d</v>
      </c>
      <c r="F6" s="53">
        <v>4</v>
      </c>
      <c r="G6" s="40">
        <f>(P28)</f>
        <v>0</v>
      </c>
      <c r="H6" s="40">
        <f>(N28)</f>
        <v>0</v>
      </c>
      <c r="I6" s="57" t="str">
        <f t="shared" si="10"/>
        <v>d</v>
      </c>
      <c r="J6" s="53">
        <v>3</v>
      </c>
      <c r="K6" s="40">
        <f>(P24)</f>
        <v>1</v>
      </c>
      <c r="L6" s="40">
        <f>(N24)</f>
        <v>2</v>
      </c>
      <c r="M6" s="57" t="str">
        <f>IF(K6=".","-",IF(K6&gt;L6,"g",IF(K6=L6,"d","v")))</f>
        <v>v</v>
      </c>
      <c r="N6" s="55"/>
      <c r="O6" s="56"/>
      <c r="P6" s="56"/>
      <c r="Q6" s="56"/>
      <c r="R6" s="53">
        <v>1</v>
      </c>
      <c r="S6" s="40">
        <f>(N15)</f>
        <v>3</v>
      </c>
      <c r="T6" s="40">
        <f>(P15)</f>
        <v>0</v>
      </c>
      <c r="U6" s="57" t="str">
        <f>IF(S6=".","-",IF(S6&gt;T6,"g",IF(S6=T6,"d","v")))</f>
        <v>g</v>
      </c>
      <c r="V6" s="53">
        <v>7</v>
      </c>
      <c r="W6" s="40">
        <f>(N44)</f>
        <v>0</v>
      </c>
      <c r="X6" s="40">
        <f>(P44)</f>
        <v>1</v>
      </c>
      <c r="Y6" s="57" t="str">
        <f>IF(W6=".","-",IF(W6&gt;X6,"g",IF(W6=X6,"d","v")))</f>
        <v>v</v>
      </c>
      <c r="Z6" s="53">
        <v>6</v>
      </c>
      <c r="AA6" s="40">
        <f>(N39)</f>
        <v>6</v>
      </c>
      <c r="AB6" s="40">
        <f>(P39)</f>
        <v>0</v>
      </c>
      <c r="AC6" s="57" t="str">
        <f t="shared" si="0"/>
        <v>g</v>
      </c>
      <c r="AD6" s="53">
        <v>2</v>
      </c>
      <c r="AE6" s="40">
        <f>(N20)</f>
        <v>2</v>
      </c>
      <c r="AF6" s="40">
        <f>(P20)</f>
        <v>2</v>
      </c>
      <c r="AG6" s="57" t="str">
        <f t="shared" si="1"/>
        <v>d</v>
      </c>
      <c r="AH6" s="58"/>
      <c r="AI6" s="113">
        <f t="shared" si="2"/>
        <v>7</v>
      </c>
      <c r="AJ6" s="114">
        <f t="shared" si="3"/>
        <v>2</v>
      </c>
      <c r="AK6" s="114">
        <f t="shared" si="4"/>
        <v>3</v>
      </c>
      <c r="AL6" s="114">
        <f t="shared" si="5"/>
        <v>2</v>
      </c>
      <c r="AM6" s="46">
        <f>SUM(IF(C6&lt;&gt;".",C6)+IF(G6&lt;&gt;".",G6)+IF(K6&lt;&gt;".",K6)+IF(S6&lt;&gt;".",S6)+IF(W6&lt;&gt;".",W6)+IF(AA6&lt;&gt;".",AA6)+IF(AE6&lt;&gt;".",AE6))</f>
        <v>12</v>
      </c>
      <c r="AN6" s="46">
        <f>SUM(IF(D6&lt;&gt;".",D6)+IF(H6&lt;&gt;".",H6)+IF(L6&lt;&gt;".",L6)+IF(T6&lt;&gt;".",T6)+IF(X6&lt;&gt;".",X6)+IF(AB6&lt;&gt;".",AB6)+IF(AF6&lt;&gt;".",AF6))</f>
        <v>5</v>
      </c>
      <c r="AO6" s="59">
        <f t="shared" si="6"/>
        <v>9</v>
      </c>
      <c r="AP6" s="48"/>
      <c r="AQ6" s="49">
        <f t="shared" si="7"/>
        <v>5</v>
      </c>
      <c r="AR6" s="50"/>
      <c r="AS6" s="51">
        <f t="shared" si="8"/>
        <v>7</v>
      </c>
    </row>
    <row r="7" spans="1:47" ht="15.75" x14ac:dyDescent="0.25">
      <c r="A7" s="52" t="s">
        <v>642</v>
      </c>
      <c r="B7" s="53">
        <v>4</v>
      </c>
      <c r="C7" s="40">
        <f>(P27)</f>
        <v>0</v>
      </c>
      <c r="D7" s="40">
        <f>(N27)</f>
        <v>0</v>
      </c>
      <c r="E7" s="57" t="str">
        <f t="shared" si="9"/>
        <v>d</v>
      </c>
      <c r="F7" s="53">
        <v>3</v>
      </c>
      <c r="G7" s="40">
        <f>(P23)</f>
        <v>3</v>
      </c>
      <c r="H7" s="40">
        <f>(N23)</f>
        <v>0</v>
      </c>
      <c r="I7" s="57" t="str">
        <f t="shared" si="10"/>
        <v>g</v>
      </c>
      <c r="J7" s="53">
        <v>2</v>
      </c>
      <c r="K7" s="40">
        <f>(P19)</f>
        <v>0</v>
      </c>
      <c r="L7" s="40">
        <f>(N19)</f>
        <v>0</v>
      </c>
      <c r="M7" s="57" t="str">
        <f>IF(K7=".","-",IF(K7&gt;L7,"g",IF(K7=L7,"d","v")))</f>
        <v>d</v>
      </c>
      <c r="N7" s="53">
        <v>1</v>
      </c>
      <c r="O7" s="40">
        <f>(P15)</f>
        <v>0</v>
      </c>
      <c r="P7" s="40">
        <f>(N15)</f>
        <v>3</v>
      </c>
      <c r="Q7" s="57" t="str">
        <f>IF(O7=".","-",IF(O7&gt;P7,"g",IF(O7=P7,"d","v")))</f>
        <v>v</v>
      </c>
      <c r="R7" s="55"/>
      <c r="S7" s="56"/>
      <c r="T7" s="56"/>
      <c r="U7" s="56"/>
      <c r="V7" s="53">
        <v>6</v>
      </c>
      <c r="W7" s="40">
        <f>(N40)</f>
        <v>1</v>
      </c>
      <c r="X7" s="40">
        <f>(P40)</f>
        <v>0</v>
      </c>
      <c r="Y7" s="57" t="str">
        <f>IF(W7=".","-",IF(W7&gt;X7,"g",IF(W7=X7,"d","v")))</f>
        <v>g</v>
      </c>
      <c r="Z7" s="53">
        <v>5</v>
      </c>
      <c r="AA7" s="40">
        <f>(N34)</f>
        <v>2</v>
      </c>
      <c r="AB7" s="40">
        <f>(P34)</f>
        <v>1</v>
      </c>
      <c r="AC7" s="57" t="str">
        <f t="shared" si="0"/>
        <v>g</v>
      </c>
      <c r="AD7" s="53">
        <v>7</v>
      </c>
      <c r="AE7" s="40">
        <f>(N45)</f>
        <v>1</v>
      </c>
      <c r="AF7" s="40">
        <f>(P45)</f>
        <v>0</v>
      </c>
      <c r="AG7" s="57" t="str">
        <f t="shared" si="1"/>
        <v>g</v>
      </c>
      <c r="AH7" s="58"/>
      <c r="AI7" s="113">
        <f t="shared" si="2"/>
        <v>7</v>
      </c>
      <c r="AJ7" s="114">
        <f t="shared" si="3"/>
        <v>4</v>
      </c>
      <c r="AK7" s="114">
        <f t="shared" si="4"/>
        <v>2</v>
      </c>
      <c r="AL7" s="114">
        <f t="shared" si="5"/>
        <v>1</v>
      </c>
      <c r="AM7" s="46">
        <f>SUM(IF(C7&lt;&gt;".",C7)+IF(G7&lt;&gt;".",G7)+IF(K7&lt;&gt;".",K7)+IF(O7&lt;&gt;".",O7)+IF(W7&lt;&gt;".",W7)+IF(AA7&lt;&gt;".",AA7)+IF(AE7&lt;&gt;".",AE7))</f>
        <v>7</v>
      </c>
      <c r="AN7" s="46">
        <f>SUM(IF(D7&lt;&gt;".",D7)+IF(H7&lt;&gt;".",H7)+IF(L7&lt;&gt;".",L7)+IF(P7&lt;&gt;".",P7)+IF(X7&lt;&gt;".",X7)+IF(AB7&lt;&gt;".",AB7)+IF(AF7&lt;&gt;".",AF7))</f>
        <v>4</v>
      </c>
      <c r="AO7" s="59">
        <f t="shared" si="6"/>
        <v>14</v>
      </c>
      <c r="AP7" s="48"/>
      <c r="AQ7" s="49">
        <f t="shared" si="7"/>
        <v>2</v>
      </c>
      <c r="AR7" s="50"/>
      <c r="AS7" s="51">
        <f t="shared" si="8"/>
        <v>3</v>
      </c>
      <c r="AU7">
        <v>2</v>
      </c>
    </row>
    <row r="8" spans="1:47" ht="15.75" x14ac:dyDescent="0.25">
      <c r="A8" s="52" t="s">
        <v>649</v>
      </c>
      <c r="B8" s="53">
        <v>3</v>
      </c>
      <c r="C8" s="40">
        <f>(P22)</f>
        <v>0</v>
      </c>
      <c r="D8" s="40">
        <f>(N22)</f>
        <v>4</v>
      </c>
      <c r="E8" s="57" t="str">
        <f t="shared" si="9"/>
        <v>v</v>
      </c>
      <c r="F8" s="53">
        <v>2</v>
      </c>
      <c r="G8" s="40">
        <f>(P18)</f>
        <v>1</v>
      </c>
      <c r="H8" s="40">
        <f>(N18)</f>
        <v>4</v>
      </c>
      <c r="I8" s="57" t="str">
        <f t="shared" si="10"/>
        <v>v</v>
      </c>
      <c r="J8" s="53">
        <v>1</v>
      </c>
      <c r="K8" s="40">
        <f>(P14)</f>
        <v>0</v>
      </c>
      <c r="L8" s="40">
        <f>(N14)</f>
        <v>3</v>
      </c>
      <c r="M8" s="57" t="str">
        <f>IF(K8=".","-",IF(K8&gt;L8,"g",IF(K8=L8,"d","v")))</f>
        <v>v</v>
      </c>
      <c r="N8" s="53">
        <v>7</v>
      </c>
      <c r="O8" s="40">
        <f>(P44)</f>
        <v>1</v>
      </c>
      <c r="P8" s="40">
        <f>(N44)</f>
        <v>0</v>
      </c>
      <c r="Q8" s="57" t="str">
        <f>IF(O8=".","-",IF(O8&gt;P8,"g",IF(O8=P8,"d","v")))</f>
        <v>g</v>
      </c>
      <c r="R8" s="53">
        <v>6</v>
      </c>
      <c r="S8" s="40">
        <f>(P40)</f>
        <v>0</v>
      </c>
      <c r="T8" s="40">
        <f>(N40)</f>
        <v>1</v>
      </c>
      <c r="U8" s="57" t="str">
        <f>IF(S8=".","-",IF(S8&gt;T8,"g",IF(S8=T8,"d","v")))</f>
        <v>v</v>
      </c>
      <c r="V8" s="55"/>
      <c r="W8" s="56"/>
      <c r="X8" s="56"/>
      <c r="Y8" s="56"/>
      <c r="Z8" s="53">
        <v>4</v>
      </c>
      <c r="AA8" s="40">
        <f>(N30)</f>
        <v>0</v>
      </c>
      <c r="AB8" s="40">
        <f>(P30)</f>
        <v>0</v>
      </c>
      <c r="AC8" s="57" t="str">
        <f t="shared" si="0"/>
        <v>d</v>
      </c>
      <c r="AD8" s="53">
        <v>5</v>
      </c>
      <c r="AE8" s="40">
        <f>(N35)</f>
        <v>1</v>
      </c>
      <c r="AF8" s="40">
        <f>(P35)</f>
        <v>1</v>
      </c>
      <c r="AG8" s="57" t="str">
        <f t="shared" si="1"/>
        <v>d</v>
      </c>
      <c r="AH8" s="58"/>
      <c r="AI8" s="113">
        <f t="shared" si="2"/>
        <v>7</v>
      </c>
      <c r="AJ8" s="114">
        <f t="shared" si="3"/>
        <v>1</v>
      </c>
      <c r="AK8" s="114">
        <f t="shared" si="4"/>
        <v>2</v>
      </c>
      <c r="AL8" s="114">
        <f t="shared" si="5"/>
        <v>4</v>
      </c>
      <c r="AM8" s="46">
        <f>SUM(IF(C8&lt;&gt;".",C8)+IF(G8&lt;&gt;".",G8)+IF(K8&lt;&gt;".",K8)+IF(S8&lt;&gt;".",S8)+IF(O8&lt;&gt;".",O8)+IF(AA8&lt;&gt;".",AA8)+IF(AE8&lt;&gt;".",AE8))</f>
        <v>3</v>
      </c>
      <c r="AN8" s="46">
        <f>SUM(IF(D8&lt;&gt;".",D8)+IF(H8&lt;&gt;".",H8)+IF(L8&lt;&gt;".",L8)+IF(T8&lt;&gt;".",T8)+IF(P8&lt;&gt;".",P8)+IF(AB8&lt;&gt;".",AB8)+IF(AF8&lt;&gt;".",AF8))</f>
        <v>13</v>
      </c>
      <c r="AO8" s="59">
        <f t="shared" si="6"/>
        <v>5</v>
      </c>
      <c r="AP8" s="48"/>
      <c r="AQ8" s="49">
        <f t="shared" si="7"/>
        <v>7</v>
      </c>
      <c r="AR8" s="50"/>
      <c r="AS8" s="51">
        <f t="shared" si="8"/>
        <v>-10</v>
      </c>
    </row>
    <row r="9" spans="1:47" ht="15.75" x14ac:dyDescent="0.25">
      <c r="A9" s="52" t="s">
        <v>676</v>
      </c>
      <c r="B9" s="53">
        <v>2</v>
      </c>
      <c r="C9" s="40">
        <f>(P17)</f>
        <v>0</v>
      </c>
      <c r="D9" s="40">
        <f>(N17)</f>
        <v>1</v>
      </c>
      <c r="E9" s="57" t="str">
        <f t="shared" si="9"/>
        <v>v</v>
      </c>
      <c r="F9" s="53">
        <v>1</v>
      </c>
      <c r="G9" s="40">
        <f>(P13)</f>
        <v>1</v>
      </c>
      <c r="H9" s="40">
        <f>(N13)</f>
        <v>3</v>
      </c>
      <c r="I9" s="57" t="str">
        <f t="shared" si="10"/>
        <v>v</v>
      </c>
      <c r="J9" s="53">
        <v>7</v>
      </c>
      <c r="K9" s="40">
        <f>(P43)</f>
        <v>1</v>
      </c>
      <c r="L9" s="40">
        <f>(N43)</f>
        <v>0</v>
      </c>
      <c r="M9" s="57" t="str">
        <f>IF(K9=".","-",IF(K9&gt;L9,"g",IF(K9=L9,"d","v")))</f>
        <v>g</v>
      </c>
      <c r="N9" s="53">
        <v>6</v>
      </c>
      <c r="O9" s="40">
        <f>(P39)</f>
        <v>0</v>
      </c>
      <c r="P9" s="40">
        <f>(N39)</f>
        <v>6</v>
      </c>
      <c r="Q9" s="57" t="str">
        <f>IF(O9=".","-",IF(O9&gt;P9,"g",IF(O9=P9,"d","v")))</f>
        <v>v</v>
      </c>
      <c r="R9" s="53">
        <v>5</v>
      </c>
      <c r="S9" s="40">
        <f>(P34)</f>
        <v>1</v>
      </c>
      <c r="T9" s="40">
        <f>(N34)</f>
        <v>2</v>
      </c>
      <c r="U9" s="57" t="str">
        <f>IF(S9=".","-",IF(S9&gt;T9,"g",IF(S9=T9,"d","v")))</f>
        <v>v</v>
      </c>
      <c r="V9" s="53">
        <v>4</v>
      </c>
      <c r="W9" s="40">
        <f>(P30)</f>
        <v>0</v>
      </c>
      <c r="X9" s="40">
        <f>(N30)</f>
        <v>0</v>
      </c>
      <c r="Y9" s="57" t="str">
        <f>IF(W9=".","-",IF(W9&gt;X9,"g",IF(W9=X9,"d","v")))</f>
        <v>d</v>
      </c>
      <c r="Z9" s="55"/>
      <c r="AA9" s="56"/>
      <c r="AB9" s="56"/>
      <c r="AC9" s="56"/>
      <c r="AD9" s="53">
        <v>3</v>
      </c>
      <c r="AE9" s="40">
        <f>(N25)</f>
        <v>2</v>
      </c>
      <c r="AF9" s="40">
        <f>(P25)</f>
        <v>0</v>
      </c>
      <c r="AG9" s="57" t="str">
        <f t="shared" si="1"/>
        <v>g</v>
      </c>
      <c r="AH9" s="58"/>
      <c r="AI9" s="113">
        <f t="shared" si="2"/>
        <v>7</v>
      </c>
      <c r="AJ9" s="114">
        <f t="shared" si="3"/>
        <v>2</v>
      </c>
      <c r="AK9" s="114">
        <f t="shared" si="4"/>
        <v>1</v>
      </c>
      <c r="AL9" s="114">
        <f t="shared" si="5"/>
        <v>4</v>
      </c>
      <c r="AM9" s="46">
        <f>SUM(IF(C9&lt;&gt;".",C9)+IF(G9&lt;&gt;".",G9)+IF(K9&lt;&gt;".",K9)+IF(S9&lt;&gt;".",S9)+IF(W9&lt;&gt;".",W9)+IF(O9&lt;&gt;".",O9)+IF(AE9&lt;&gt;".",AE9))</f>
        <v>5</v>
      </c>
      <c r="AN9" s="46">
        <f>SUM(IF(D9&lt;&gt;".",D9)+IF(H9&lt;&gt;".",H9)+IF(L9&lt;&gt;".",L9)+IF(T9&lt;&gt;".",T9)+IF(X9&lt;&gt;".",X9)+IF(P9&lt;&gt;".",P9)+IF(AF9&lt;&gt;".",AF9))</f>
        <v>12</v>
      </c>
      <c r="AO9" s="59">
        <f t="shared" si="6"/>
        <v>7</v>
      </c>
      <c r="AP9" s="115"/>
      <c r="AQ9" s="49">
        <f t="shared" si="7"/>
        <v>6</v>
      </c>
      <c r="AR9" s="50"/>
      <c r="AS9" s="51">
        <f t="shared" si="8"/>
        <v>-7</v>
      </c>
    </row>
    <row r="10" spans="1:47" s="64" customFormat="1" ht="16.5" thickBot="1" x14ac:dyDescent="0.3">
      <c r="A10" s="116" t="s">
        <v>652</v>
      </c>
      <c r="B10" s="117">
        <v>1</v>
      </c>
      <c r="C10" s="118">
        <f>(P12)</f>
        <v>0</v>
      </c>
      <c r="D10" s="118">
        <f>(N12)</f>
        <v>2</v>
      </c>
      <c r="E10" s="119" t="str">
        <f t="shared" si="9"/>
        <v>v</v>
      </c>
      <c r="F10" s="117">
        <v>6</v>
      </c>
      <c r="G10" s="118">
        <f>(P38)</f>
        <v>0</v>
      </c>
      <c r="H10" s="118">
        <f>(N38)</f>
        <v>3</v>
      </c>
      <c r="I10" s="119" t="str">
        <f t="shared" si="10"/>
        <v>v</v>
      </c>
      <c r="J10" s="117">
        <v>4</v>
      </c>
      <c r="K10" s="118">
        <f>(P29)</f>
        <v>0</v>
      </c>
      <c r="L10" s="118">
        <f>(N29)</f>
        <v>3</v>
      </c>
      <c r="M10" s="119" t="str">
        <f>IF(K10=".","-",IF(K10&gt;L10,"g",IF(K10=L10,"d","v")))</f>
        <v>v</v>
      </c>
      <c r="N10" s="117">
        <v>2</v>
      </c>
      <c r="O10" s="118">
        <f>(P20)</f>
        <v>2</v>
      </c>
      <c r="P10" s="118">
        <f>(N20)</f>
        <v>2</v>
      </c>
      <c r="Q10" s="119" t="str">
        <f>IF(O10=".","-",IF(O10&gt;P10,"g",IF(O10=P10,"d","v")))</f>
        <v>d</v>
      </c>
      <c r="R10" s="117">
        <v>7</v>
      </c>
      <c r="S10" s="118">
        <f>(P45)</f>
        <v>0</v>
      </c>
      <c r="T10" s="118">
        <f>(N45)</f>
        <v>1</v>
      </c>
      <c r="U10" s="119" t="str">
        <f>IF(S10=".","-",IF(S10&gt;T10,"g",IF(S10=T10,"d","v")))</f>
        <v>v</v>
      </c>
      <c r="V10" s="117">
        <v>5</v>
      </c>
      <c r="W10" s="118">
        <f>(P35)</f>
        <v>1</v>
      </c>
      <c r="X10" s="118">
        <f>(N35)</f>
        <v>1</v>
      </c>
      <c r="Y10" s="119" t="str">
        <f>IF(W10=".","-",IF(W10&gt;X10,"g",IF(W10=X10,"d","v")))</f>
        <v>d</v>
      </c>
      <c r="Z10" s="117">
        <v>3</v>
      </c>
      <c r="AA10" s="118">
        <f>(P25)</f>
        <v>0</v>
      </c>
      <c r="AB10" s="118">
        <f>(N25)</f>
        <v>2</v>
      </c>
      <c r="AC10" s="119" t="str">
        <f>IF(AA10=".","-",IF(AA10&gt;AB10,"g",IF(AA10=AB10,"d","v")))</f>
        <v>v</v>
      </c>
      <c r="AD10" s="120"/>
      <c r="AE10" s="121"/>
      <c r="AF10" s="121"/>
      <c r="AG10" s="121"/>
      <c r="AH10" s="27"/>
      <c r="AI10" s="122">
        <f t="shared" si="2"/>
        <v>7</v>
      </c>
      <c r="AJ10" s="123">
        <f t="shared" si="3"/>
        <v>0</v>
      </c>
      <c r="AK10" s="123">
        <f t="shared" si="4"/>
        <v>2</v>
      </c>
      <c r="AL10" s="123">
        <f t="shared" si="5"/>
        <v>5</v>
      </c>
      <c r="AM10" s="124">
        <f>SUM(IF(C10&lt;&gt;".",C10)+IF(G10&lt;&gt;".",G10)+IF(K10&lt;&gt;".",K10)+IF(S10&lt;&gt;".",S10)+IF(W10&lt;&gt;".",W10)+IF(AA10&lt;&gt;".",AA10)+IF(O10&lt;&gt;".",O10))</f>
        <v>3</v>
      </c>
      <c r="AN10" s="124">
        <f>SUM(IF(D10&lt;&gt;".",D10)+IF(H10&lt;&gt;".",H10)+IF(L10&lt;&gt;".",L10)+IF(T10&lt;&gt;".",T10)+IF(X10&lt;&gt;".",X10)+IF(AB10&lt;&gt;".",AB10)+IF(P10&lt;&gt;".",P10))</f>
        <v>14</v>
      </c>
      <c r="AO10" s="125">
        <f t="shared" si="6"/>
        <v>2</v>
      </c>
      <c r="AP10" s="48"/>
      <c r="AQ10" s="81">
        <f t="shared" si="7"/>
        <v>8</v>
      </c>
      <c r="AR10" s="50"/>
      <c r="AS10" s="51">
        <f t="shared" si="8"/>
        <v>-11</v>
      </c>
    </row>
    <row r="11" spans="1:47" s="64" customFormat="1" ht="3.75" customHeight="1" thickTop="1" x14ac:dyDescent="0.25">
      <c r="A11" s="64" t="s">
        <v>657</v>
      </c>
      <c r="B11" s="82"/>
      <c r="C11" s="83"/>
      <c r="D11" s="83"/>
      <c r="E11" s="84"/>
      <c r="F11" s="82"/>
      <c r="G11" s="83"/>
      <c r="H11" s="83"/>
      <c r="I11" s="84"/>
      <c r="J11" s="82"/>
      <c r="K11" s="83"/>
      <c r="L11" s="83"/>
      <c r="M11" s="84"/>
      <c r="N11" s="82"/>
      <c r="O11" s="83"/>
      <c r="P11" s="83"/>
      <c r="Q11" s="84"/>
      <c r="R11" s="82"/>
      <c r="S11" s="83"/>
      <c r="T11" s="83"/>
      <c r="U11" s="84"/>
      <c r="V11" s="82"/>
      <c r="W11" s="83"/>
      <c r="X11" s="83"/>
      <c r="Y11" s="84"/>
      <c r="Z11" s="82"/>
      <c r="AA11" s="83"/>
      <c r="AB11" s="83"/>
      <c r="AC11" s="84"/>
      <c r="AI11" s="85"/>
      <c r="AJ11" s="86"/>
      <c r="AK11" s="86"/>
      <c r="AL11" s="86"/>
      <c r="AM11" s="87"/>
      <c r="AN11" s="87"/>
      <c r="AO11" s="88"/>
    </row>
    <row r="12" spans="1:47" s="64" customFormat="1" ht="26.25" x14ac:dyDescent="0.3">
      <c r="A12" s="89">
        <v>1</v>
      </c>
      <c r="B12" s="90"/>
      <c r="D12" s="91"/>
      <c r="K12" s="92"/>
      <c r="L12" s="93" t="str">
        <f>($A$3)</f>
        <v>Pákai</v>
      </c>
      <c r="M12" s="92"/>
      <c r="N12" s="94">
        <v>2</v>
      </c>
      <c r="O12" s="95" t="s">
        <v>668</v>
      </c>
      <c r="P12" s="94">
        <v>0</v>
      </c>
      <c r="R12" s="64" t="str">
        <f>($A$10)</f>
        <v>Mihály II</v>
      </c>
      <c r="W12" s="92"/>
      <c r="AQ12" s="96"/>
    </row>
    <row r="13" spans="1:47" ht="20.25" x14ac:dyDescent="0.3">
      <c r="A13" s="97"/>
      <c r="B13" s="98"/>
      <c r="E13" s="64"/>
      <c r="F13" s="64"/>
      <c r="G13" s="64"/>
      <c r="H13" s="64"/>
      <c r="I13" s="64"/>
      <c r="J13" s="64"/>
      <c r="L13" s="93" t="str">
        <f>($A$4)</f>
        <v>Dávid</v>
      </c>
      <c r="N13" s="94">
        <v>3</v>
      </c>
      <c r="O13" s="95" t="s">
        <v>668</v>
      </c>
      <c r="P13" s="94">
        <v>1</v>
      </c>
      <c r="R13" s="64" t="str">
        <f>($A$9)</f>
        <v xml:space="preserve">Deme </v>
      </c>
      <c r="S13" s="64"/>
      <c r="V13" s="64"/>
      <c r="AE13" s="64"/>
      <c r="AF13" s="64"/>
      <c r="AG13" s="64"/>
      <c r="AH13" s="64"/>
      <c r="AI13" s="64"/>
      <c r="AJ13" s="64"/>
      <c r="AL13" s="64"/>
      <c r="AM13" s="64"/>
      <c r="AN13" s="64"/>
      <c r="AO13" s="64"/>
      <c r="AQ13" s="96"/>
    </row>
    <row r="14" spans="1:47" ht="20.25" x14ac:dyDescent="0.3">
      <c r="A14" s="97"/>
      <c r="B14" s="98"/>
      <c r="D14" s="91"/>
      <c r="E14" s="64"/>
      <c r="F14" s="64"/>
      <c r="G14" s="64"/>
      <c r="H14" s="64"/>
      <c r="I14" s="64"/>
      <c r="J14" s="64"/>
      <c r="L14" s="93" t="str">
        <f>($A$5)</f>
        <v>Lukács L</v>
      </c>
      <c r="N14" s="94">
        <v>3</v>
      </c>
      <c r="O14" s="95" t="s">
        <v>668</v>
      </c>
      <c r="P14" s="94">
        <v>0</v>
      </c>
      <c r="Q14" s="64"/>
      <c r="R14" s="64" t="str">
        <f>($A$8)</f>
        <v>Kondor G</v>
      </c>
      <c r="S14" s="64"/>
      <c r="V14" s="64"/>
      <c r="AE14" s="64"/>
      <c r="AF14" s="64"/>
      <c r="AG14" s="64"/>
      <c r="AH14" s="64"/>
      <c r="AI14" s="64"/>
      <c r="AJ14" s="64"/>
      <c r="AL14" s="64"/>
      <c r="AM14" s="64"/>
      <c r="AN14" s="64"/>
      <c r="AO14" s="64"/>
      <c r="AQ14" s="96"/>
      <c r="AR14" s="64"/>
    </row>
    <row r="15" spans="1:47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($A$6)</f>
        <v>Debreczy I</v>
      </c>
      <c r="N15" s="94">
        <v>3</v>
      </c>
      <c r="O15" s="95" t="s">
        <v>668</v>
      </c>
      <c r="P15" s="94">
        <v>0</v>
      </c>
      <c r="R15" s="64" t="str">
        <f>($A$7)</f>
        <v>Komáromi</v>
      </c>
      <c r="S15" s="64"/>
      <c r="V15" s="64"/>
      <c r="AE15" s="64"/>
      <c r="AF15" s="64"/>
      <c r="AG15" s="64"/>
      <c r="AH15" s="64"/>
      <c r="AI15" s="64"/>
      <c r="AJ15" s="64"/>
      <c r="AL15" s="64"/>
      <c r="AM15" s="64"/>
      <c r="AN15" s="64"/>
      <c r="AO15" s="64"/>
      <c r="AQ15" s="96"/>
    </row>
    <row r="16" spans="1:47" ht="3.75" customHeight="1" x14ac:dyDescent="0.3">
      <c r="A16" s="97"/>
      <c r="B16" s="98"/>
      <c r="C16" s="100"/>
      <c r="D16" s="101"/>
      <c r="E16" s="98"/>
      <c r="F16" s="98"/>
      <c r="G16" s="98"/>
      <c r="H16" s="98"/>
      <c r="I16" s="98"/>
      <c r="J16" s="98"/>
      <c r="K16" s="102"/>
      <c r="L16" s="102"/>
      <c r="M16" s="102"/>
      <c r="N16" s="98"/>
      <c r="O16" s="103"/>
      <c r="P16" s="104"/>
      <c r="Q16" s="103"/>
      <c r="R16" s="98"/>
      <c r="S16" s="98"/>
      <c r="T16" s="102"/>
      <c r="U16" s="102"/>
      <c r="V16" s="98"/>
      <c r="W16" s="102"/>
      <c r="X16" s="102"/>
      <c r="Y16" s="102"/>
      <c r="Z16" s="98"/>
      <c r="AA16" s="103"/>
      <c r="AB16" s="104"/>
      <c r="AC16" s="103"/>
      <c r="AD16" s="102"/>
      <c r="AE16" s="98"/>
      <c r="AF16" s="98"/>
      <c r="AG16" s="98"/>
    </row>
    <row r="17" spans="1:44" s="64" customFormat="1" ht="26.25" x14ac:dyDescent="0.3">
      <c r="A17" s="89">
        <v>2</v>
      </c>
      <c r="B17" s="105"/>
      <c r="D17" s="91"/>
      <c r="K17" s="92"/>
      <c r="L17" s="93" t="str">
        <f>($A$3)</f>
        <v>Pákai</v>
      </c>
      <c r="M17" s="92"/>
      <c r="N17" s="94">
        <v>1</v>
      </c>
      <c r="O17" s="95" t="s">
        <v>668</v>
      </c>
      <c r="P17" s="94">
        <v>0</v>
      </c>
      <c r="R17" s="64" t="str">
        <f>($A$9)</f>
        <v xml:space="preserve">Deme </v>
      </c>
      <c r="W17" s="92"/>
      <c r="AQ17" s="96"/>
    </row>
    <row r="18" spans="1:44" ht="20.25" x14ac:dyDescent="0.3">
      <c r="A18" s="97"/>
      <c r="B18" s="106"/>
      <c r="E18" s="64"/>
      <c r="F18" s="64"/>
      <c r="G18" s="64"/>
      <c r="H18" s="64"/>
      <c r="I18" s="64"/>
      <c r="J18" s="64"/>
      <c r="L18" s="93" t="str">
        <f>($A$4)</f>
        <v>Dávid</v>
      </c>
      <c r="N18" s="94">
        <v>4</v>
      </c>
      <c r="O18" s="95" t="s">
        <v>668</v>
      </c>
      <c r="P18" s="94">
        <v>1</v>
      </c>
      <c r="R18" s="64" t="str">
        <f>($A$8)</f>
        <v>Kondor G</v>
      </c>
      <c r="S18" s="64"/>
      <c r="V18" s="64"/>
      <c r="AE18" s="64"/>
      <c r="AF18" s="64"/>
      <c r="AG18" s="64"/>
      <c r="AH18" s="64"/>
      <c r="AI18" s="64"/>
      <c r="AJ18" s="64"/>
      <c r="AL18" s="64"/>
      <c r="AM18" s="64"/>
      <c r="AN18" s="64"/>
      <c r="AO18" s="64"/>
      <c r="AQ18" s="96"/>
    </row>
    <row r="19" spans="1:44" ht="20.25" x14ac:dyDescent="0.3">
      <c r="A19" s="97"/>
      <c r="B19" s="106"/>
      <c r="D19" s="91"/>
      <c r="E19" s="64"/>
      <c r="F19" s="64"/>
      <c r="G19" s="64"/>
      <c r="H19" s="64"/>
      <c r="I19" s="64"/>
      <c r="J19" s="64"/>
      <c r="L19" s="93" t="str">
        <f>($A$5)</f>
        <v>Lukács L</v>
      </c>
      <c r="N19" s="94">
        <v>0</v>
      </c>
      <c r="O19" s="95" t="s">
        <v>668</v>
      </c>
      <c r="P19" s="94">
        <v>0</v>
      </c>
      <c r="Q19" s="64"/>
      <c r="R19" s="64" t="str">
        <f>($A$7)</f>
        <v>Komáromi</v>
      </c>
      <c r="S19" s="64"/>
      <c r="V19" s="64"/>
      <c r="AE19" s="64"/>
      <c r="AF19" s="64"/>
      <c r="AG19" s="64"/>
      <c r="AH19" s="64"/>
      <c r="AI19" s="64"/>
      <c r="AJ19" s="64"/>
      <c r="AL19" s="64"/>
      <c r="AM19" s="64"/>
      <c r="AN19" s="64"/>
      <c r="AO19" s="64"/>
      <c r="AQ19" s="96"/>
      <c r="AR19" s="64"/>
    </row>
    <row r="20" spans="1:44" ht="20.25" x14ac:dyDescent="0.3">
      <c r="A20" s="97"/>
      <c r="B20" s="106"/>
      <c r="E20" s="64"/>
      <c r="F20" s="64"/>
      <c r="G20" s="64"/>
      <c r="H20" s="64"/>
      <c r="I20" s="64"/>
      <c r="J20" s="64"/>
      <c r="L20" s="93" t="str">
        <f>($A$6)</f>
        <v>Debreczy I</v>
      </c>
      <c r="N20" s="94">
        <v>2</v>
      </c>
      <c r="O20" s="95" t="s">
        <v>668</v>
      </c>
      <c r="P20" s="94">
        <v>2</v>
      </c>
      <c r="R20" s="64" t="str">
        <f>($A$10)</f>
        <v>Mihály II</v>
      </c>
      <c r="S20" s="64"/>
      <c r="V20" s="64"/>
      <c r="AE20" s="64"/>
      <c r="AF20" s="64"/>
      <c r="AG20" s="64"/>
      <c r="AH20" s="64"/>
      <c r="AI20" s="64"/>
      <c r="AJ20" s="64"/>
      <c r="AL20" s="64"/>
      <c r="AM20" s="64"/>
      <c r="AN20" s="64"/>
      <c r="AO20" s="64"/>
      <c r="AQ20" s="96"/>
    </row>
    <row r="21" spans="1:44" ht="3.75" customHeight="1" x14ac:dyDescent="0.3">
      <c r="A21" s="97"/>
      <c r="B21" s="106"/>
      <c r="C21" s="107"/>
      <c r="D21" s="108"/>
      <c r="E21" s="106"/>
      <c r="F21" s="106"/>
      <c r="G21" s="106"/>
      <c r="H21" s="106"/>
      <c r="I21" s="106"/>
      <c r="J21" s="106"/>
      <c r="K21" s="109"/>
      <c r="L21" s="109"/>
      <c r="M21" s="109"/>
      <c r="N21" s="106"/>
      <c r="O21" s="110"/>
      <c r="P21" s="111"/>
      <c r="Q21" s="110"/>
      <c r="R21" s="106"/>
      <c r="S21" s="106"/>
      <c r="T21" s="109"/>
      <c r="U21" s="109"/>
      <c r="V21" s="106"/>
      <c r="W21" s="109"/>
      <c r="X21" s="109"/>
      <c r="Y21" s="109"/>
      <c r="Z21" s="106"/>
      <c r="AA21" s="110"/>
      <c r="AB21" s="111"/>
      <c r="AC21" s="110"/>
      <c r="AD21" s="109"/>
      <c r="AE21" s="106"/>
      <c r="AF21" s="106"/>
      <c r="AG21" s="106"/>
    </row>
    <row r="22" spans="1:44" s="64" customFormat="1" ht="26.25" x14ac:dyDescent="0.3">
      <c r="A22" s="89">
        <v>3</v>
      </c>
      <c r="B22" s="90"/>
      <c r="D22" s="91"/>
      <c r="K22" s="92"/>
      <c r="L22" s="93" t="str">
        <f>($A$3)</f>
        <v>Pákai</v>
      </c>
      <c r="M22" s="92"/>
      <c r="N22" s="94">
        <v>4</v>
      </c>
      <c r="O22" s="95" t="s">
        <v>668</v>
      </c>
      <c r="P22" s="94">
        <v>0</v>
      </c>
      <c r="R22" s="64" t="str">
        <f>($A$8)</f>
        <v>Kondor G</v>
      </c>
      <c r="W22" s="92"/>
      <c r="AQ22" s="96"/>
    </row>
    <row r="23" spans="1:44" ht="20.25" x14ac:dyDescent="0.3">
      <c r="A23" s="97"/>
      <c r="B23" s="98"/>
      <c r="E23" s="64"/>
      <c r="F23" s="64"/>
      <c r="G23" s="64"/>
      <c r="H23" s="64"/>
      <c r="I23" s="64"/>
      <c r="J23" s="64"/>
      <c r="L23" s="93" t="str">
        <f>($A$4)</f>
        <v>Dávid</v>
      </c>
      <c r="N23" s="94">
        <v>0</v>
      </c>
      <c r="O23" s="95" t="s">
        <v>668</v>
      </c>
      <c r="P23" s="94">
        <v>3</v>
      </c>
      <c r="R23" s="64" t="str">
        <f>($A$7)</f>
        <v>Komáromi</v>
      </c>
      <c r="S23" s="64"/>
      <c r="V23" s="64"/>
      <c r="AE23" s="64"/>
      <c r="AF23" s="64"/>
      <c r="AG23" s="64"/>
      <c r="AH23" s="64"/>
      <c r="AI23" s="64"/>
      <c r="AJ23" s="64"/>
      <c r="AL23" s="64"/>
      <c r="AM23" s="64"/>
      <c r="AN23" s="64"/>
      <c r="AO23" s="64"/>
      <c r="AQ23" s="96"/>
    </row>
    <row r="24" spans="1:44" ht="20.25" x14ac:dyDescent="0.3">
      <c r="A24" s="97"/>
      <c r="B24" s="98"/>
      <c r="D24" s="91"/>
      <c r="E24" s="64"/>
      <c r="F24" s="64"/>
      <c r="G24" s="64"/>
      <c r="H24" s="64"/>
      <c r="I24" s="64"/>
      <c r="J24" s="64"/>
      <c r="L24" s="93" t="str">
        <f>($A$5)</f>
        <v>Lukács L</v>
      </c>
      <c r="N24" s="94">
        <v>2</v>
      </c>
      <c r="O24" s="95" t="s">
        <v>668</v>
      </c>
      <c r="P24" s="94">
        <v>1</v>
      </c>
      <c r="Q24" s="64"/>
      <c r="R24" s="64" t="str">
        <f>($A$6)</f>
        <v>Debreczy I</v>
      </c>
      <c r="S24" s="64"/>
      <c r="V24" s="64"/>
      <c r="AE24" s="64"/>
      <c r="AF24" s="64"/>
      <c r="AG24" s="64"/>
      <c r="AH24" s="64"/>
      <c r="AI24" s="64"/>
      <c r="AJ24" s="64"/>
      <c r="AL24" s="64"/>
      <c r="AM24" s="64"/>
      <c r="AN24" s="64"/>
      <c r="AO24" s="64"/>
      <c r="AQ24" s="96"/>
      <c r="AR24" s="64"/>
    </row>
    <row r="25" spans="1:44" ht="20.25" x14ac:dyDescent="0.3">
      <c r="A25" s="97"/>
      <c r="B25" s="98"/>
      <c r="E25" s="64"/>
      <c r="F25" s="64"/>
      <c r="G25" s="64"/>
      <c r="H25" s="64"/>
      <c r="I25" s="64"/>
      <c r="J25" s="64"/>
      <c r="L25" s="93" t="str">
        <f>($A$9)</f>
        <v xml:space="preserve">Deme </v>
      </c>
      <c r="N25" s="94">
        <v>2</v>
      </c>
      <c r="O25" s="95" t="s">
        <v>668</v>
      </c>
      <c r="P25" s="94">
        <v>0</v>
      </c>
      <c r="R25" s="64" t="str">
        <f>($A$10)</f>
        <v>Mihály II</v>
      </c>
      <c r="S25" s="64"/>
      <c r="V25" s="64"/>
      <c r="AE25" s="64"/>
      <c r="AF25" s="64"/>
      <c r="AG25" s="64"/>
      <c r="AH25" s="64"/>
      <c r="AI25" s="64"/>
      <c r="AJ25" s="64"/>
      <c r="AL25" s="64"/>
      <c r="AM25" s="64"/>
      <c r="AN25" s="64"/>
      <c r="AO25" s="64"/>
      <c r="AQ25" s="96"/>
    </row>
    <row r="26" spans="1:44" ht="3.75" customHeight="1" x14ac:dyDescent="0.3">
      <c r="A26" s="97"/>
      <c r="B26" s="98"/>
      <c r="C26" s="100"/>
      <c r="D26" s="101"/>
      <c r="E26" s="98"/>
      <c r="F26" s="98"/>
      <c r="G26" s="98"/>
      <c r="H26" s="98"/>
      <c r="I26" s="98"/>
      <c r="J26" s="98"/>
      <c r="K26" s="102"/>
      <c r="L26" s="102"/>
      <c r="M26" s="102"/>
      <c r="N26" s="98"/>
      <c r="O26" s="103"/>
      <c r="P26" s="104"/>
      <c r="Q26" s="103"/>
      <c r="R26" s="98"/>
      <c r="S26" s="98"/>
      <c r="T26" s="102"/>
      <c r="U26" s="102"/>
      <c r="V26" s="98"/>
      <c r="W26" s="102"/>
      <c r="X26" s="102"/>
      <c r="Y26" s="102"/>
      <c r="Z26" s="98"/>
      <c r="AA26" s="103"/>
      <c r="AB26" s="104"/>
      <c r="AC26" s="103"/>
      <c r="AD26" s="102"/>
      <c r="AE26" s="98"/>
      <c r="AF26" s="98"/>
      <c r="AG26" s="98"/>
    </row>
    <row r="27" spans="1:44" s="64" customFormat="1" ht="26.25" x14ac:dyDescent="0.3">
      <c r="A27" s="89">
        <v>4</v>
      </c>
      <c r="B27" s="105"/>
      <c r="D27" s="91"/>
      <c r="K27" s="92"/>
      <c r="L27" s="93" t="str">
        <f>($A$3)</f>
        <v>Pákai</v>
      </c>
      <c r="M27" s="92"/>
      <c r="N27" s="94">
        <v>0</v>
      </c>
      <c r="O27" s="95" t="s">
        <v>668</v>
      </c>
      <c r="P27" s="94">
        <v>0</v>
      </c>
      <c r="R27" s="64" t="str">
        <f>($A$7)</f>
        <v>Komáromi</v>
      </c>
      <c r="W27" s="92"/>
      <c r="X27" s="92"/>
      <c r="Y27" s="92"/>
      <c r="AQ27" s="96"/>
    </row>
    <row r="28" spans="1:44" ht="20.25" x14ac:dyDescent="0.3">
      <c r="A28" s="97"/>
      <c r="B28" s="106"/>
      <c r="E28" s="64"/>
      <c r="F28" s="64"/>
      <c r="G28" s="64"/>
      <c r="H28" s="64"/>
      <c r="I28" s="64"/>
      <c r="J28" s="64"/>
      <c r="L28" s="93" t="str">
        <f>($A$4)</f>
        <v>Dávid</v>
      </c>
      <c r="N28" s="94">
        <v>0</v>
      </c>
      <c r="O28" s="95" t="s">
        <v>668</v>
      </c>
      <c r="P28" s="94">
        <v>0</v>
      </c>
      <c r="R28" s="64" t="str">
        <f>($A$6)</f>
        <v>Debreczy I</v>
      </c>
      <c r="S28" s="64"/>
      <c r="V28" s="64"/>
      <c r="Z28" s="64"/>
      <c r="AA28" s="99"/>
      <c r="AB28" s="95"/>
      <c r="AC28" s="99"/>
      <c r="AE28" s="64"/>
      <c r="AF28" s="64"/>
      <c r="AG28" s="64"/>
      <c r="AH28" s="64"/>
      <c r="AI28" s="64"/>
      <c r="AJ28" s="64"/>
      <c r="AL28" s="64"/>
      <c r="AM28" s="64"/>
      <c r="AN28" s="64"/>
      <c r="AO28" s="64"/>
      <c r="AQ28" s="96"/>
    </row>
    <row r="29" spans="1:44" ht="20.25" x14ac:dyDescent="0.3">
      <c r="A29" s="97"/>
      <c r="B29" s="106"/>
      <c r="D29" s="91"/>
      <c r="E29" s="64"/>
      <c r="F29" s="64"/>
      <c r="G29" s="64"/>
      <c r="H29" s="64"/>
      <c r="I29" s="64"/>
      <c r="J29" s="64"/>
      <c r="L29" s="93" t="str">
        <f>($A$5)</f>
        <v>Lukács L</v>
      </c>
      <c r="N29" s="94">
        <v>3</v>
      </c>
      <c r="O29" s="95" t="s">
        <v>668</v>
      </c>
      <c r="P29" s="94">
        <v>0</v>
      </c>
      <c r="Q29" s="64"/>
      <c r="R29" s="64" t="str">
        <f>($A$10)</f>
        <v>Mihály II</v>
      </c>
      <c r="S29" s="64"/>
      <c r="V29" s="64"/>
      <c r="Z29" s="64"/>
      <c r="AA29" s="92"/>
      <c r="AB29" s="92"/>
      <c r="AC29" s="92"/>
      <c r="AE29" s="64"/>
      <c r="AF29" s="64"/>
      <c r="AG29" s="64"/>
      <c r="AH29" s="64"/>
      <c r="AI29" s="64"/>
      <c r="AJ29" s="64"/>
      <c r="AL29" s="64"/>
      <c r="AM29" s="64"/>
      <c r="AN29" s="64"/>
      <c r="AO29" s="64"/>
      <c r="AQ29" s="96"/>
      <c r="AR29" s="64"/>
    </row>
    <row r="30" spans="1:44" ht="20.25" x14ac:dyDescent="0.3">
      <c r="A30" s="97"/>
      <c r="B30" s="106"/>
      <c r="E30" s="64"/>
      <c r="F30" s="64"/>
      <c r="G30" s="64"/>
      <c r="H30" s="64"/>
      <c r="I30" s="64"/>
      <c r="J30" s="64"/>
      <c r="L30" s="93" t="str">
        <f>($A$8)</f>
        <v>Kondor G</v>
      </c>
      <c r="N30" s="94">
        <v>0</v>
      </c>
      <c r="O30" s="95" t="s">
        <v>668</v>
      </c>
      <c r="P30" s="94">
        <v>0</v>
      </c>
      <c r="R30" s="64" t="str">
        <f>($A$9)</f>
        <v xml:space="preserve">Deme </v>
      </c>
      <c r="S30" s="64"/>
      <c r="V30" s="64"/>
      <c r="Z30" s="64"/>
      <c r="AA30" s="99"/>
      <c r="AB30" s="95"/>
      <c r="AC30" s="99"/>
      <c r="AE30" s="64"/>
      <c r="AF30" s="64"/>
      <c r="AG30" s="64"/>
      <c r="AH30" s="64"/>
      <c r="AI30" s="64"/>
      <c r="AJ30" s="64"/>
      <c r="AL30" s="64"/>
      <c r="AM30" s="64"/>
      <c r="AN30" s="64"/>
      <c r="AO30" s="64"/>
      <c r="AQ30" s="96"/>
    </row>
    <row r="31" spans="1:44" ht="3.75" customHeight="1" x14ac:dyDescent="0.3">
      <c r="A31" s="97"/>
      <c r="B31" s="106"/>
      <c r="C31" s="107"/>
      <c r="D31" s="108"/>
      <c r="E31" s="106"/>
      <c r="F31" s="106"/>
      <c r="G31" s="106"/>
      <c r="H31" s="106"/>
      <c r="I31" s="106"/>
      <c r="J31" s="106"/>
      <c r="K31" s="109"/>
      <c r="L31" s="109"/>
      <c r="M31" s="109"/>
      <c r="N31" s="106"/>
      <c r="O31" s="110"/>
      <c r="P31" s="111"/>
      <c r="Q31" s="110"/>
      <c r="R31" s="106"/>
      <c r="S31" s="106"/>
      <c r="T31" s="109"/>
      <c r="U31" s="109"/>
      <c r="V31" s="106"/>
      <c r="W31" s="109"/>
      <c r="X31" s="109"/>
      <c r="Y31" s="109"/>
      <c r="Z31" s="106"/>
      <c r="AA31" s="110"/>
      <c r="AB31" s="111"/>
      <c r="AC31" s="110"/>
      <c r="AD31" s="109"/>
      <c r="AE31" s="106"/>
      <c r="AF31" s="106"/>
      <c r="AG31" s="106"/>
    </row>
    <row r="32" spans="1:44" s="64" customFormat="1" ht="26.25" x14ac:dyDescent="0.3">
      <c r="A32" s="89">
        <v>5</v>
      </c>
      <c r="B32" s="90"/>
      <c r="D32" s="91"/>
      <c r="K32" s="92"/>
      <c r="L32" s="93" t="str">
        <f>($A$3)</f>
        <v>Pákai</v>
      </c>
      <c r="M32" s="92"/>
      <c r="N32" s="94">
        <v>0</v>
      </c>
      <c r="O32" s="95" t="s">
        <v>668</v>
      </c>
      <c r="P32" s="94">
        <v>0</v>
      </c>
      <c r="R32" s="64" t="str">
        <f>($A$6)</f>
        <v>Debreczy I</v>
      </c>
      <c r="W32" s="92"/>
      <c r="X32" s="92"/>
      <c r="Y32" s="92"/>
      <c r="AQ32" s="96"/>
    </row>
    <row r="33" spans="1:44" ht="20.25" x14ac:dyDescent="0.3">
      <c r="A33" s="97"/>
      <c r="B33" s="98"/>
      <c r="E33" s="64"/>
      <c r="F33" s="64"/>
      <c r="G33" s="64"/>
      <c r="H33" s="64"/>
      <c r="I33" s="64"/>
      <c r="J33" s="64"/>
      <c r="L33" s="93" t="str">
        <f>($A$4)</f>
        <v>Dávid</v>
      </c>
      <c r="N33" s="94">
        <v>2</v>
      </c>
      <c r="O33" s="95" t="s">
        <v>668</v>
      </c>
      <c r="P33" s="94">
        <v>1</v>
      </c>
      <c r="R33" s="64" t="str">
        <f>($A$5)</f>
        <v>Lukács L</v>
      </c>
      <c r="S33" s="64"/>
      <c r="V33" s="64"/>
      <c r="Z33" s="64"/>
      <c r="AA33" s="99"/>
      <c r="AB33" s="95"/>
      <c r="AC33" s="99"/>
      <c r="AE33" s="64"/>
      <c r="AF33" s="64"/>
      <c r="AG33" s="64"/>
      <c r="AH33" s="64"/>
      <c r="AI33" s="64"/>
      <c r="AJ33" s="64"/>
      <c r="AL33" s="64"/>
      <c r="AM33" s="64"/>
      <c r="AN33" s="64"/>
      <c r="AO33" s="64"/>
      <c r="AQ33" s="96"/>
    </row>
    <row r="34" spans="1:44" ht="20.25" x14ac:dyDescent="0.3">
      <c r="A34" s="97"/>
      <c r="B34" s="98"/>
      <c r="D34" s="91"/>
      <c r="E34" s="64"/>
      <c r="F34" s="64"/>
      <c r="G34" s="64"/>
      <c r="H34" s="64"/>
      <c r="I34" s="64"/>
      <c r="J34" s="64"/>
      <c r="L34" s="93" t="str">
        <f>($A$7)</f>
        <v>Komáromi</v>
      </c>
      <c r="N34" s="94">
        <v>2</v>
      </c>
      <c r="O34" s="95" t="s">
        <v>668</v>
      </c>
      <c r="P34" s="94">
        <v>1</v>
      </c>
      <c r="Q34" s="64"/>
      <c r="R34" s="64" t="str">
        <f>($A$9)</f>
        <v xml:space="preserve">Deme </v>
      </c>
      <c r="S34" s="64"/>
      <c r="V34" s="64"/>
      <c r="Z34" s="64"/>
      <c r="AA34" s="92"/>
      <c r="AB34" s="92"/>
      <c r="AC34" s="92"/>
      <c r="AE34" s="64"/>
      <c r="AF34" s="64"/>
      <c r="AG34" s="64"/>
      <c r="AH34" s="64"/>
      <c r="AI34" s="64"/>
      <c r="AJ34" s="64"/>
      <c r="AL34" s="64"/>
      <c r="AM34" s="64"/>
      <c r="AN34" s="64"/>
      <c r="AO34" s="64"/>
      <c r="AQ34" s="96"/>
      <c r="AR34" s="64"/>
    </row>
    <row r="35" spans="1:44" ht="20.25" x14ac:dyDescent="0.3">
      <c r="A35" s="97"/>
      <c r="B35" s="98"/>
      <c r="E35" s="64"/>
      <c r="F35" s="64"/>
      <c r="G35" s="64"/>
      <c r="H35" s="64"/>
      <c r="I35" s="64"/>
      <c r="J35" s="64"/>
      <c r="L35" s="93" t="str">
        <f>($A$8)</f>
        <v>Kondor G</v>
      </c>
      <c r="N35" s="94">
        <v>1</v>
      </c>
      <c r="O35" s="95" t="s">
        <v>668</v>
      </c>
      <c r="P35" s="94">
        <v>1</v>
      </c>
      <c r="R35" s="64" t="str">
        <f>($A$10)</f>
        <v>Mihály II</v>
      </c>
      <c r="S35" s="64"/>
      <c r="V35" s="64"/>
      <c r="Z35" s="64"/>
      <c r="AA35" s="99"/>
      <c r="AB35" s="95"/>
      <c r="AC35" s="99"/>
      <c r="AE35" s="64"/>
      <c r="AF35" s="64"/>
      <c r="AG35" s="64"/>
      <c r="AH35" s="64"/>
      <c r="AI35" s="64"/>
      <c r="AJ35" s="64"/>
      <c r="AL35" s="64"/>
      <c r="AM35" s="64"/>
      <c r="AN35" s="64"/>
      <c r="AO35" s="64"/>
      <c r="AQ35" s="96"/>
    </row>
    <row r="36" spans="1:44" ht="3.75" customHeight="1" x14ac:dyDescent="0.3">
      <c r="A36" s="97"/>
      <c r="B36" s="98"/>
      <c r="C36" s="100"/>
      <c r="D36" s="101"/>
      <c r="E36" s="98"/>
      <c r="F36" s="98"/>
      <c r="G36" s="98"/>
      <c r="H36" s="98"/>
      <c r="I36" s="98"/>
      <c r="J36" s="98"/>
      <c r="K36" s="102"/>
      <c r="L36" s="102"/>
      <c r="M36" s="102"/>
      <c r="N36" s="98"/>
      <c r="O36" s="103"/>
      <c r="P36" s="104"/>
      <c r="Q36" s="103"/>
      <c r="R36" s="98"/>
      <c r="S36" s="98"/>
      <c r="T36" s="102"/>
      <c r="U36" s="102"/>
      <c r="V36" s="98"/>
      <c r="W36" s="102"/>
      <c r="X36" s="102"/>
      <c r="Y36" s="102"/>
      <c r="Z36" s="98"/>
      <c r="AA36" s="103"/>
      <c r="AB36" s="104"/>
      <c r="AC36" s="103"/>
      <c r="AD36" s="102"/>
      <c r="AE36" s="98"/>
      <c r="AF36" s="98"/>
      <c r="AG36" s="98"/>
    </row>
    <row r="37" spans="1:44" s="64" customFormat="1" ht="26.25" x14ac:dyDescent="0.3">
      <c r="A37" s="89">
        <v>6</v>
      </c>
      <c r="B37" s="105"/>
      <c r="D37" s="91"/>
      <c r="K37" s="92"/>
      <c r="L37" s="93" t="str">
        <f>($A$3)</f>
        <v>Pákai</v>
      </c>
      <c r="M37" s="92"/>
      <c r="N37" s="94">
        <v>2</v>
      </c>
      <c r="O37" s="95" t="s">
        <v>668</v>
      </c>
      <c r="P37" s="94">
        <v>1</v>
      </c>
      <c r="R37" s="64" t="str">
        <f>($A$5)</f>
        <v>Lukács L</v>
      </c>
      <c r="W37" s="92"/>
      <c r="X37" s="92"/>
      <c r="Y37" s="92"/>
      <c r="AQ37" s="96"/>
    </row>
    <row r="38" spans="1:44" ht="20.25" x14ac:dyDescent="0.3">
      <c r="A38" s="97"/>
      <c r="B38" s="106"/>
      <c r="E38" s="64"/>
      <c r="F38" s="64"/>
      <c r="G38" s="64"/>
      <c r="H38" s="64"/>
      <c r="I38" s="64"/>
      <c r="J38" s="64"/>
      <c r="L38" s="93" t="str">
        <f>($A$4)</f>
        <v>Dávid</v>
      </c>
      <c r="N38" s="94">
        <v>3</v>
      </c>
      <c r="O38" s="95" t="s">
        <v>668</v>
      </c>
      <c r="P38" s="94">
        <v>0</v>
      </c>
      <c r="R38" s="64" t="str">
        <f>($A$10)</f>
        <v>Mihály II</v>
      </c>
      <c r="S38" s="64"/>
      <c r="V38" s="64"/>
      <c r="Z38" s="64"/>
      <c r="AA38" s="99"/>
      <c r="AB38" s="95"/>
      <c r="AC38" s="99"/>
      <c r="AE38" s="64"/>
      <c r="AF38" s="64"/>
      <c r="AG38" s="64"/>
      <c r="AH38" s="64"/>
      <c r="AI38" s="64"/>
      <c r="AJ38" s="64"/>
      <c r="AL38" s="64"/>
      <c r="AM38" s="64"/>
      <c r="AN38" s="64"/>
      <c r="AO38" s="64"/>
      <c r="AQ38" s="96"/>
    </row>
    <row r="39" spans="1:44" ht="20.25" x14ac:dyDescent="0.3">
      <c r="A39" s="97"/>
      <c r="B39" s="106"/>
      <c r="D39" s="91"/>
      <c r="E39" s="64"/>
      <c r="F39" s="64"/>
      <c r="G39" s="64"/>
      <c r="H39" s="64"/>
      <c r="I39" s="64"/>
      <c r="J39" s="64"/>
      <c r="L39" s="93" t="str">
        <f>($A$6)</f>
        <v>Debreczy I</v>
      </c>
      <c r="N39" s="94">
        <v>6</v>
      </c>
      <c r="O39" s="95" t="s">
        <v>668</v>
      </c>
      <c r="P39" s="94">
        <v>0</v>
      </c>
      <c r="Q39" s="64"/>
      <c r="R39" s="64" t="str">
        <f>($A$9)</f>
        <v xml:space="preserve">Deme </v>
      </c>
      <c r="S39" s="64"/>
      <c r="V39" s="64"/>
      <c r="Z39" s="64"/>
      <c r="AA39" s="92"/>
      <c r="AB39" s="92"/>
      <c r="AC39" s="92"/>
      <c r="AE39" s="64"/>
      <c r="AF39" s="64"/>
      <c r="AG39" s="64"/>
      <c r="AH39" s="64"/>
      <c r="AI39" s="64"/>
      <c r="AJ39" s="64"/>
      <c r="AL39" s="64"/>
      <c r="AM39" s="64"/>
      <c r="AN39" s="64"/>
      <c r="AO39" s="64"/>
      <c r="AQ39" s="96"/>
      <c r="AR39" s="64"/>
    </row>
    <row r="40" spans="1:44" ht="20.25" x14ac:dyDescent="0.3">
      <c r="A40" s="97"/>
      <c r="B40" s="106"/>
      <c r="E40" s="64"/>
      <c r="F40" s="64"/>
      <c r="G40" s="64"/>
      <c r="H40" s="64"/>
      <c r="I40" s="64"/>
      <c r="J40" s="64"/>
      <c r="L40" s="93" t="str">
        <f>($A$7)</f>
        <v>Komáromi</v>
      </c>
      <c r="N40" s="94">
        <v>1</v>
      </c>
      <c r="O40" s="95" t="s">
        <v>668</v>
      </c>
      <c r="P40" s="94">
        <v>0</v>
      </c>
      <c r="R40" s="64" t="str">
        <f>($A$8)</f>
        <v>Kondor G</v>
      </c>
      <c r="S40" s="64"/>
      <c r="V40" s="64"/>
      <c r="Z40" s="64"/>
      <c r="AA40" s="99"/>
      <c r="AB40" s="95"/>
      <c r="AC40" s="99"/>
      <c r="AE40" s="64"/>
      <c r="AF40" s="64"/>
      <c r="AG40" s="64"/>
      <c r="AH40" s="64"/>
      <c r="AI40" s="64"/>
      <c r="AJ40" s="64"/>
      <c r="AL40" s="64"/>
      <c r="AM40" s="64"/>
      <c r="AN40" s="64"/>
      <c r="AO40" s="64"/>
      <c r="AQ40" s="96"/>
    </row>
    <row r="41" spans="1:44" ht="3.75" customHeight="1" x14ac:dyDescent="0.3">
      <c r="A41" s="97"/>
      <c r="B41" s="106"/>
      <c r="C41" s="107"/>
      <c r="D41" s="108"/>
      <c r="E41" s="106"/>
      <c r="F41" s="106"/>
      <c r="G41" s="106"/>
      <c r="H41" s="106"/>
      <c r="I41" s="106"/>
      <c r="J41" s="106"/>
      <c r="K41" s="109"/>
      <c r="L41" s="109"/>
      <c r="M41" s="109"/>
      <c r="N41" s="106"/>
      <c r="O41" s="110"/>
      <c r="P41" s="111"/>
      <c r="Q41" s="110"/>
      <c r="R41" s="106"/>
      <c r="S41" s="106"/>
      <c r="T41" s="109"/>
      <c r="U41" s="109"/>
      <c r="V41" s="106"/>
      <c r="W41" s="109"/>
      <c r="X41" s="109"/>
      <c r="Y41" s="109"/>
      <c r="Z41" s="106"/>
      <c r="AA41" s="110"/>
      <c r="AB41" s="111"/>
      <c r="AC41" s="110"/>
      <c r="AD41" s="109"/>
      <c r="AE41" s="106"/>
      <c r="AF41" s="106"/>
      <c r="AG41" s="106"/>
    </row>
    <row r="42" spans="1:44" s="64" customFormat="1" ht="26.25" x14ac:dyDescent="0.3">
      <c r="A42" s="89">
        <v>7</v>
      </c>
      <c r="B42" s="90"/>
      <c r="D42" s="91"/>
      <c r="K42" s="92"/>
      <c r="L42" s="93" t="str">
        <f>($A$3)</f>
        <v>Pákai</v>
      </c>
      <c r="M42" s="92"/>
      <c r="N42" s="94">
        <v>2</v>
      </c>
      <c r="O42" s="95" t="s">
        <v>668</v>
      </c>
      <c r="P42" s="94">
        <v>0</v>
      </c>
      <c r="R42" s="64" t="str">
        <f>($A$4)</f>
        <v>Dávid</v>
      </c>
      <c r="W42" s="92"/>
      <c r="X42" s="92"/>
      <c r="Y42" s="92"/>
      <c r="AQ42" s="96"/>
    </row>
    <row r="43" spans="1:44" ht="20.25" x14ac:dyDescent="0.3">
      <c r="A43" s="97"/>
      <c r="B43" s="98"/>
      <c r="E43" s="64"/>
      <c r="F43" s="64"/>
      <c r="G43" s="64"/>
      <c r="H43" s="64"/>
      <c r="I43" s="64"/>
      <c r="J43" s="64"/>
      <c r="L43" s="93" t="str">
        <f>($A$5)</f>
        <v>Lukács L</v>
      </c>
      <c r="N43" s="94">
        <v>0</v>
      </c>
      <c r="O43" s="95" t="s">
        <v>668</v>
      </c>
      <c r="P43" s="94">
        <v>1</v>
      </c>
      <c r="R43" s="64" t="str">
        <f>($A$9)</f>
        <v xml:space="preserve">Deme </v>
      </c>
      <c r="S43" s="64"/>
      <c r="V43" s="64"/>
      <c r="Z43" s="64"/>
      <c r="AA43" s="99"/>
      <c r="AB43" s="95"/>
      <c r="AC43" s="99"/>
      <c r="AE43" s="64"/>
      <c r="AF43" s="64"/>
      <c r="AG43" s="64"/>
      <c r="AH43" s="64"/>
      <c r="AI43" s="64"/>
      <c r="AJ43" s="64"/>
      <c r="AL43" s="64"/>
      <c r="AM43" s="64"/>
      <c r="AN43" s="64"/>
      <c r="AO43" s="64"/>
      <c r="AQ43" s="96"/>
    </row>
    <row r="44" spans="1:44" ht="20.25" x14ac:dyDescent="0.3">
      <c r="A44" s="97"/>
      <c r="B44" s="98"/>
      <c r="D44" s="91"/>
      <c r="E44" s="64"/>
      <c r="F44" s="64"/>
      <c r="G44" s="64"/>
      <c r="H44" s="64"/>
      <c r="I44" s="64"/>
      <c r="J44" s="64"/>
      <c r="L44" s="93" t="str">
        <f>($A$6)</f>
        <v>Debreczy I</v>
      </c>
      <c r="N44" s="94">
        <v>0</v>
      </c>
      <c r="O44" s="95" t="s">
        <v>668</v>
      </c>
      <c r="P44" s="94">
        <v>1</v>
      </c>
      <c r="Q44" s="64"/>
      <c r="R44" s="64" t="str">
        <f>($A$8)</f>
        <v>Kondor G</v>
      </c>
      <c r="S44" s="64"/>
      <c r="V44" s="64"/>
      <c r="Z44" s="64"/>
      <c r="AA44" s="92"/>
      <c r="AB44" s="92"/>
      <c r="AC44" s="92"/>
      <c r="AE44" s="64"/>
      <c r="AF44" s="64"/>
      <c r="AG44" s="64"/>
      <c r="AH44" s="64"/>
      <c r="AI44" s="64"/>
      <c r="AJ44" s="64"/>
      <c r="AL44" s="64"/>
      <c r="AM44" s="64"/>
      <c r="AN44" s="64"/>
      <c r="AO44" s="64"/>
      <c r="AQ44" s="96"/>
      <c r="AR44" s="64"/>
    </row>
    <row r="45" spans="1:44" ht="20.25" x14ac:dyDescent="0.3">
      <c r="A45" s="97"/>
      <c r="B45" s="98"/>
      <c r="E45" s="64"/>
      <c r="F45" s="64"/>
      <c r="G45" s="64"/>
      <c r="H45" s="64"/>
      <c r="I45" s="64"/>
      <c r="J45" s="64"/>
      <c r="L45" s="93" t="str">
        <f>($A$7)</f>
        <v>Komáromi</v>
      </c>
      <c r="N45" s="94">
        <v>1</v>
      </c>
      <c r="O45" s="95" t="s">
        <v>668</v>
      </c>
      <c r="P45" s="94">
        <v>0</v>
      </c>
      <c r="R45" s="64" t="str">
        <f>($A$10)</f>
        <v>Mihály II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64"/>
      <c r="AJ45" s="64"/>
      <c r="AL45" s="64"/>
      <c r="AM45" s="64"/>
      <c r="AN45" s="64"/>
      <c r="AO45" s="64"/>
      <c r="AQ45" s="96"/>
    </row>
    <row r="46" spans="1:44" ht="3.75" customHeight="1" x14ac:dyDescent="0.3">
      <c r="A46" s="97"/>
      <c r="B46" s="98"/>
      <c r="C46" s="100"/>
      <c r="D46" s="101"/>
      <c r="E46" s="98"/>
      <c r="F46" s="98"/>
      <c r="G46" s="98"/>
      <c r="H46" s="98"/>
      <c r="I46" s="98"/>
      <c r="J46" s="98"/>
      <c r="K46" s="102"/>
      <c r="L46" s="102"/>
      <c r="M46" s="102"/>
      <c r="N46" s="98"/>
      <c r="O46" s="103"/>
      <c r="P46" s="104"/>
      <c r="Q46" s="103"/>
      <c r="R46" s="98"/>
      <c r="S46" s="98"/>
      <c r="T46" s="102"/>
      <c r="U46" s="102"/>
      <c r="V46" s="98"/>
      <c r="W46" s="102"/>
      <c r="X46" s="102"/>
      <c r="Y46" s="102"/>
      <c r="Z46" s="98"/>
      <c r="AA46" s="103"/>
      <c r="AB46" s="104"/>
      <c r="AC46" s="103"/>
      <c r="AD46" s="102"/>
      <c r="AE46" s="98"/>
      <c r="AF46" s="98"/>
      <c r="AG46" s="98"/>
    </row>
  </sheetData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46"/>
  <sheetViews>
    <sheetView workbookViewId="0">
      <selection activeCell="AF18" sqref="AF18"/>
    </sheetView>
  </sheetViews>
  <sheetFormatPr defaultColWidth="3" defaultRowHeight="15" x14ac:dyDescent="0.25"/>
  <cols>
    <col min="1" max="1" width="21.28515625" customWidth="1"/>
    <col min="2" max="33" width="2.85546875" customWidth="1"/>
    <col min="34" max="34" width="1.42578125" customWidth="1"/>
    <col min="41" max="41" width="3.85546875" customWidth="1"/>
    <col min="42" max="42" width="0.85546875" customWidth="1"/>
    <col min="44" max="44" width="1" customWidth="1"/>
  </cols>
  <sheetData>
    <row r="1" spans="1:47" ht="16.5" thickBot="1" x14ac:dyDescent="0.3">
      <c r="A1" s="17" t="s">
        <v>673</v>
      </c>
      <c r="AI1" s="18">
        <v>42700</v>
      </c>
      <c r="AJ1" s="19"/>
      <c r="AK1" s="19"/>
      <c r="AL1" s="19"/>
      <c r="AM1" s="19"/>
      <c r="AN1" s="19"/>
      <c r="AO1" s="19"/>
      <c r="AQ1" s="20"/>
      <c r="AR1" s="21"/>
    </row>
    <row r="2" spans="1:47" ht="33.75" customHeight="1" thickTop="1" thickBot="1" x14ac:dyDescent="0.3">
      <c r="A2" s="112" t="s">
        <v>658</v>
      </c>
      <c r="B2" s="25" t="str">
        <f>(A3)</f>
        <v>Szatmári</v>
      </c>
      <c r="C2" s="24"/>
      <c r="D2" s="25"/>
      <c r="E2" s="25"/>
      <c r="F2" s="26" t="str">
        <f>(A4)</f>
        <v>Bottyán</v>
      </c>
      <c r="G2" s="25"/>
      <c r="H2" s="25"/>
      <c r="I2" s="25"/>
      <c r="J2" s="26" t="str">
        <f>(A5)</f>
        <v>Donáth</v>
      </c>
      <c r="K2" s="25"/>
      <c r="L2" s="25"/>
      <c r="M2" s="25"/>
      <c r="N2" s="26" t="str">
        <f>(A6)</f>
        <v>Najror</v>
      </c>
      <c r="O2" s="25"/>
      <c r="P2" s="25"/>
      <c r="Q2" s="25"/>
      <c r="R2" s="26" t="str">
        <f>(A7)</f>
        <v>Góbi</v>
      </c>
      <c r="S2" s="25"/>
      <c r="T2" s="25"/>
      <c r="U2" s="25"/>
      <c r="V2" s="26" t="str">
        <f>(A8)</f>
        <v>Nagy D</v>
      </c>
      <c r="W2" s="25"/>
      <c r="X2" s="25"/>
      <c r="Y2" s="25"/>
      <c r="Z2" s="26" t="str">
        <f>(A9)</f>
        <v>Bánfalvi</v>
      </c>
      <c r="AA2" s="25"/>
      <c r="AB2" s="25"/>
      <c r="AC2" s="25"/>
      <c r="AD2" s="26" t="str">
        <f>(A10)</f>
        <v>Réger</v>
      </c>
      <c r="AE2" s="25"/>
      <c r="AF2" s="25"/>
      <c r="AG2" s="25"/>
      <c r="AH2" s="27"/>
      <c r="AI2" s="28" t="s">
        <v>659</v>
      </c>
      <c r="AJ2" s="29" t="s">
        <v>660</v>
      </c>
      <c r="AK2" s="29" t="s">
        <v>661</v>
      </c>
      <c r="AL2" s="29" t="s">
        <v>662</v>
      </c>
      <c r="AM2" s="30" t="s">
        <v>663</v>
      </c>
      <c r="AN2" s="30" t="s">
        <v>664</v>
      </c>
      <c r="AO2" s="31" t="s">
        <v>665</v>
      </c>
      <c r="AP2" s="32"/>
      <c r="AQ2" s="33" t="s">
        <v>666</v>
      </c>
      <c r="AR2" s="34"/>
      <c r="AS2" s="35" t="s">
        <v>667</v>
      </c>
    </row>
    <row r="3" spans="1:47" ht="16.5" thickTop="1" x14ac:dyDescent="0.25">
      <c r="A3" s="36" t="s">
        <v>628</v>
      </c>
      <c r="B3" s="37"/>
      <c r="C3" s="38"/>
      <c r="D3" s="38"/>
      <c r="E3" s="38"/>
      <c r="F3" s="39">
        <v>7</v>
      </c>
      <c r="G3" s="40">
        <f>(N42)</f>
        <v>0</v>
      </c>
      <c r="H3" s="40">
        <f>(P42)</f>
        <v>1</v>
      </c>
      <c r="I3" s="41" t="str">
        <f>IF(G3=".","-",IF(G3&gt;H3,"g",IF(G3=H3,"d","v")))</f>
        <v>v</v>
      </c>
      <c r="J3" s="39">
        <v>6</v>
      </c>
      <c r="K3" s="42">
        <f>(N37)</f>
        <v>1</v>
      </c>
      <c r="L3" s="42">
        <f>(P37)</f>
        <v>0</v>
      </c>
      <c r="M3" s="41" t="str">
        <f>IF(K3=".","-",IF(K3&gt;L3,"g",IF(K3=L3,"d","v")))</f>
        <v>g</v>
      </c>
      <c r="N3" s="39">
        <v>5</v>
      </c>
      <c r="O3" s="42">
        <f>(N32)</f>
        <v>5</v>
      </c>
      <c r="P3" s="42">
        <f>(P32)</f>
        <v>1</v>
      </c>
      <c r="Q3" s="41" t="str">
        <f>IF(O3=".","-",IF(O3&gt;P3,"g",IF(O3=P3,"d","v")))</f>
        <v>g</v>
      </c>
      <c r="R3" s="39">
        <v>4</v>
      </c>
      <c r="S3" s="42">
        <f>(N27)</f>
        <v>3</v>
      </c>
      <c r="T3" s="42">
        <f>(P27)</f>
        <v>1</v>
      </c>
      <c r="U3" s="41" t="str">
        <f>IF(S3=".","-",IF(S3&gt;T3,"g",IF(S3=T3,"d","v")))</f>
        <v>g</v>
      </c>
      <c r="V3" s="39">
        <v>3</v>
      </c>
      <c r="W3" s="42">
        <f>(N22)</f>
        <v>0</v>
      </c>
      <c r="X3" s="42">
        <f>(P22)</f>
        <v>1</v>
      </c>
      <c r="Y3" s="41" t="str">
        <f>IF(W3=".","-",IF(W3&gt;X3,"g",IF(W3=X3,"d","v")))</f>
        <v>v</v>
      </c>
      <c r="Z3" s="39">
        <v>2</v>
      </c>
      <c r="AA3" s="42">
        <f>(N17)</f>
        <v>1</v>
      </c>
      <c r="AB3" s="42">
        <f>(P17)</f>
        <v>0</v>
      </c>
      <c r="AC3" s="41" t="str">
        <f t="shared" ref="AC3:AC8" si="0">IF(AA3=".","-",IF(AA3&gt;AB3,"g",IF(AA3=AB3,"d","v")))</f>
        <v>g</v>
      </c>
      <c r="AD3" s="39">
        <v>1</v>
      </c>
      <c r="AE3" s="42">
        <f>(N12)</f>
        <v>1</v>
      </c>
      <c r="AF3" s="42">
        <f>(P12)</f>
        <v>0</v>
      </c>
      <c r="AG3" s="41" t="str">
        <f t="shared" ref="AG3:AG9" si="1">IF(AE3=".","-",IF(AE3&gt;AF3,"g",IF(AE3=AF3,"d","v")))</f>
        <v>g</v>
      </c>
      <c r="AH3" s="43"/>
      <c r="AI3" s="44">
        <f t="shared" ref="AI3:AI10" si="2">SUM(AJ3:AL3)</f>
        <v>7</v>
      </c>
      <c r="AJ3" s="45">
        <f t="shared" ref="AJ3:AJ10" si="3">COUNTIF(B3:AG3,"g")</f>
        <v>5</v>
      </c>
      <c r="AK3" s="45">
        <f t="shared" ref="AK3:AK10" si="4">COUNTIF(B3:AG3,"d")</f>
        <v>0</v>
      </c>
      <c r="AL3" s="45">
        <f t="shared" ref="AL3:AL10" si="5">COUNTIF(B3:AG3,"v")</f>
        <v>2</v>
      </c>
      <c r="AM3" s="46">
        <f>SUM(IF(G3&lt;&gt;".",G3)+IF(K3&lt;&gt;".",K3)+IF(O3&lt;&gt;".",O3)+IF(S3&lt;&gt;".",S3)+IF(W3&lt;&gt;".",W3)+IF(AA3&lt;&gt;".",AA3)+IF(AE3&lt;&gt;".",AE3))</f>
        <v>11</v>
      </c>
      <c r="AN3" s="46">
        <f>SUM(IF(H3&lt;&gt;".",H3)+IF(L3&lt;&gt;".",L3)+IF(P3&lt;&gt;".",P3)+IF(T3&lt;&gt;".",T3)+IF(X3&lt;&gt;".",X3)+IF(AB3&lt;&gt;".",AB3)+IF(AF3&lt;&gt;".",AF3))</f>
        <v>4</v>
      </c>
      <c r="AO3" s="47">
        <f t="shared" ref="AO3:AO10" si="6">SUM(AJ3*3+AK3*1)</f>
        <v>15</v>
      </c>
      <c r="AP3" s="48"/>
      <c r="AQ3" s="49">
        <f t="shared" ref="AQ3:AQ10" si="7">RANK(AO3,$AO$3:$AO$10,0)</f>
        <v>3</v>
      </c>
      <c r="AR3" s="50"/>
      <c r="AS3" s="51">
        <f t="shared" ref="AS3:AS10" si="8">SUM(AM3-AN3)</f>
        <v>7</v>
      </c>
      <c r="AU3">
        <v>4</v>
      </c>
    </row>
    <row r="4" spans="1:47" ht="15.75" x14ac:dyDescent="0.25">
      <c r="A4" s="52" t="s">
        <v>629</v>
      </c>
      <c r="B4" s="53">
        <v>7</v>
      </c>
      <c r="C4" s="40">
        <f>(P42)</f>
        <v>1</v>
      </c>
      <c r="D4" s="40">
        <f>(N42)</f>
        <v>0</v>
      </c>
      <c r="E4" s="57" t="str">
        <f t="shared" ref="E4:E10" si="9">IF(C4=".","-",IF(C4&gt;D4,"g",IF(C4=D4,"d","v")))</f>
        <v>g</v>
      </c>
      <c r="F4" s="55"/>
      <c r="G4" s="56"/>
      <c r="H4" s="56"/>
      <c r="I4" s="56"/>
      <c r="J4" s="53">
        <v>5</v>
      </c>
      <c r="K4" s="40">
        <f>(N33)</f>
        <v>0</v>
      </c>
      <c r="L4" s="40">
        <f>(P33)</f>
        <v>1</v>
      </c>
      <c r="M4" s="57" t="str">
        <f>IF(K4=".","-",IF(K4&gt;L4,"g",IF(K4=L4,"d","v")))</f>
        <v>v</v>
      </c>
      <c r="N4" s="53">
        <v>4</v>
      </c>
      <c r="O4" s="40">
        <f>(N28)</f>
        <v>2</v>
      </c>
      <c r="P4" s="40">
        <f>(P28)</f>
        <v>1</v>
      </c>
      <c r="Q4" s="57" t="str">
        <f>IF(O4=".","-",IF(O4&gt;P4,"g",IF(O4=P4,"d","v")))</f>
        <v>g</v>
      </c>
      <c r="R4" s="53">
        <v>3</v>
      </c>
      <c r="S4" s="40">
        <f>(N23)</f>
        <v>2</v>
      </c>
      <c r="T4" s="40">
        <f>(P23)</f>
        <v>0</v>
      </c>
      <c r="U4" s="57" t="str">
        <f>IF(S4=".","-",IF(S4&gt;T4,"g",IF(S4=T4,"d","v")))</f>
        <v>g</v>
      </c>
      <c r="V4" s="53">
        <v>2</v>
      </c>
      <c r="W4" s="40">
        <f>(N18)</f>
        <v>0</v>
      </c>
      <c r="X4" s="40">
        <f>(P18)</f>
        <v>1</v>
      </c>
      <c r="Y4" s="57" t="str">
        <f>IF(W4=".","-",IF(W4&gt;X4,"g",IF(W4=X4,"d","v")))</f>
        <v>v</v>
      </c>
      <c r="Z4" s="53">
        <v>1</v>
      </c>
      <c r="AA4" s="40">
        <f>(N13)</f>
        <v>1</v>
      </c>
      <c r="AB4" s="40">
        <f>(P13)</f>
        <v>0</v>
      </c>
      <c r="AC4" s="57" t="str">
        <f t="shared" si="0"/>
        <v>g</v>
      </c>
      <c r="AD4" s="53">
        <v>6</v>
      </c>
      <c r="AE4" s="40">
        <f>(N38)</f>
        <v>7</v>
      </c>
      <c r="AF4" s="40">
        <f>(P38)</f>
        <v>2</v>
      </c>
      <c r="AG4" s="57" t="str">
        <f t="shared" si="1"/>
        <v>g</v>
      </c>
      <c r="AH4" s="58"/>
      <c r="AI4" s="113">
        <f t="shared" si="2"/>
        <v>7</v>
      </c>
      <c r="AJ4" s="114">
        <f t="shared" si="3"/>
        <v>5</v>
      </c>
      <c r="AK4" s="114">
        <f t="shared" si="4"/>
        <v>0</v>
      </c>
      <c r="AL4" s="114">
        <f t="shared" si="5"/>
        <v>2</v>
      </c>
      <c r="AM4" s="46">
        <f>SUM(IF(C4&lt;&gt;".",C4)+IF(K4&lt;&gt;".",K4)+IF(O4&lt;&gt;".",O4)+IF(S4&lt;&gt;".",S4)+IF(W4&lt;&gt;".",W4)+IF(AA4&lt;&gt;".",AA4)+IF(AE4&lt;&gt;".",AE4))</f>
        <v>13</v>
      </c>
      <c r="AN4" s="46">
        <f>SUM(IF(D4&lt;&gt;".",D4)+IF(L4&lt;&gt;".",L4)+IF(P4&lt;&gt;".",P4)+IF(T4&lt;&gt;".",T4)+IF(X4&lt;&gt;".",X4)+IF(AB4&lt;&gt;".",AB4)+IF(AF4&lt;&gt;".",AF4))</f>
        <v>5</v>
      </c>
      <c r="AO4" s="59">
        <f t="shared" si="6"/>
        <v>15</v>
      </c>
      <c r="AP4" s="48"/>
      <c r="AQ4" s="49">
        <f t="shared" si="7"/>
        <v>3</v>
      </c>
      <c r="AR4" s="50"/>
      <c r="AS4" s="51">
        <f t="shared" si="8"/>
        <v>8</v>
      </c>
      <c r="AU4">
        <v>3</v>
      </c>
    </row>
    <row r="5" spans="1:47" ht="15.75" x14ac:dyDescent="0.25">
      <c r="A5" s="52" t="s">
        <v>636</v>
      </c>
      <c r="B5" s="53">
        <v>6</v>
      </c>
      <c r="C5" s="40">
        <f>(P37)</f>
        <v>0</v>
      </c>
      <c r="D5" s="40">
        <f>(N37)</f>
        <v>1</v>
      </c>
      <c r="E5" s="57" t="str">
        <f t="shared" si="9"/>
        <v>v</v>
      </c>
      <c r="F5" s="53">
        <v>5</v>
      </c>
      <c r="G5" s="40">
        <f>(P33)</f>
        <v>1</v>
      </c>
      <c r="H5" s="40">
        <f>(N33)</f>
        <v>0</v>
      </c>
      <c r="I5" s="57" t="str">
        <f t="shared" ref="I5:I10" si="10">IF(G5=".","-",IF(G5&gt;H5,"g",IF(G5=H5,"d","v")))</f>
        <v>g</v>
      </c>
      <c r="J5" s="55"/>
      <c r="K5" s="56"/>
      <c r="L5" s="56"/>
      <c r="M5" s="56"/>
      <c r="N5" s="53">
        <v>3</v>
      </c>
      <c r="O5" s="40">
        <f>(N24)</f>
        <v>2</v>
      </c>
      <c r="P5" s="40">
        <f>(P24)</f>
        <v>0</v>
      </c>
      <c r="Q5" s="57" t="str">
        <f>IF(O5=".","-",IF(O5&gt;P5,"g",IF(O5=P5,"d","v")))</f>
        <v>g</v>
      </c>
      <c r="R5" s="53">
        <v>2</v>
      </c>
      <c r="S5" s="40">
        <f>(N19)</f>
        <v>1</v>
      </c>
      <c r="T5" s="40">
        <f>(P19)</f>
        <v>0</v>
      </c>
      <c r="U5" s="57" t="str">
        <f>IF(S5=".","-",IF(S5&gt;T5,"g",IF(S5=T5,"d","v")))</f>
        <v>g</v>
      </c>
      <c r="V5" s="53">
        <v>1</v>
      </c>
      <c r="W5" s="40">
        <f>(N14)</f>
        <v>1</v>
      </c>
      <c r="X5" s="40">
        <f>(P14)</f>
        <v>1</v>
      </c>
      <c r="Y5" s="57" t="str">
        <f>IF(W5=".","-",IF(W5&gt;X5,"g",IF(W5=X5,"d","v")))</f>
        <v>d</v>
      </c>
      <c r="Z5" s="53">
        <v>7</v>
      </c>
      <c r="AA5" s="40">
        <f>(N43)</f>
        <v>2</v>
      </c>
      <c r="AB5" s="40">
        <f>(P43)</f>
        <v>1</v>
      </c>
      <c r="AC5" s="57" t="str">
        <f t="shared" si="0"/>
        <v>g</v>
      </c>
      <c r="AD5" s="53">
        <v>4</v>
      </c>
      <c r="AE5" s="40">
        <f>(N29)</f>
        <v>3</v>
      </c>
      <c r="AF5" s="40">
        <f>(P29)</f>
        <v>0</v>
      </c>
      <c r="AG5" s="57" t="str">
        <f t="shared" si="1"/>
        <v>g</v>
      </c>
      <c r="AH5" s="58"/>
      <c r="AI5" s="113">
        <f t="shared" si="2"/>
        <v>7</v>
      </c>
      <c r="AJ5" s="114">
        <f t="shared" si="3"/>
        <v>5</v>
      </c>
      <c r="AK5" s="114">
        <f t="shared" si="4"/>
        <v>1</v>
      </c>
      <c r="AL5" s="114">
        <f t="shared" si="5"/>
        <v>1</v>
      </c>
      <c r="AM5" s="46">
        <f>SUM(IF(C5&lt;&gt;".",C5)+IF(G5&lt;&gt;".",G5)+IF(O5&lt;&gt;".",O5)+IF(S5&lt;&gt;".",S5)+IF(W5&lt;&gt;".",W5)+IF(AA5&lt;&gt;".",AA5)+IF(AE5&lt;&gt;".",AE5))</f>
        <v>10</v>
      </c>
      <c r="AN5" s="46">
        <f>SUM(IF(D5&lt;&gt;".",D5)+IF(H5&lt;&gt;".",H5)+IF(P5&lt;&gt;".",P5)+IF(T5&lt;&gt;".",T5)+IF(X5&lt;&gt;".",X5)+IF(AB5&lt;&gt;".",AB5)+IF(AF5&lt;&gt;".",AF5))</f>
        <v>3</v>
      </c>
      <c r="AO5" s="59">
        <f t="shared" si="6"/>
        <v>16</v>
      </c>
      <c r="AP5" s="48"/>
      <c r="AQ5" s="49">
        <f t="shared" si="7"/>
        <v>1</v>
      </c>
      <c r="AR5" s="50"/>
      <c r="AS5" s="51">
        <f t="shared" si="8"/>
        <v>7</v>
      </c>
      <c r="AU5">
        <v>1</v>
      </c>
    </row>
    <row r="6" spans="1:47" ht="15.75" x14ac:dyDescent="0.25">
      <c r="A6" s="52" t="s">
        <v>643</v>
      </c>
      <c r="B6" s="53">
        <v>5</v>
      </c>
      <c r="C6" s="40">
        <f>(P32)</f>
        <v>1</v>
      </c>
      <c r="D6" s="40">
        <f>(N32)</f>
        <v>5</v>
      </c>
      <c r="E6" s="57" t="str">
        <f t="shared" si="9"/>
        <v>v</v>
      </c>
      <c r="F6" s="53">
        <v>4</v>
      </c>
      <c r="G6" s="40">
        <f>(P28)</f>
        <v>1</v>
      </c>
      <c r="H6" s="40">
        <f>(N28)</f>
        <v>2</v>
      </c>
      <c r="I6" s="57" t="str">
        <f t="shared" si="10"/>
        <v>v</v>
      </c>
      <c r="J6" s="53">
        <v>3</v>
      </c>
      <c r="K6" s="40">
        <f>(P24)</f>
        <v>0</v>
      </c>
      <c r="L6" s="40">
        <f>(N24)</f>
        <v>2</v>
      </c>
      <c r="M6" s="57" t="str">
        <f>IF(K6=".","-",IF(K6&gt;L6,"g",IF(K6=L6,"d","v")))</f>
        <v>v</v>
      </c>
      <c r="N6" s="55"/>
      <c r="O6" s="56"/>
      <c r="P6" s="56"/>
      <c r="Q6" s="56"/>
      <c r="R6" s="53">
        <v>1</v>
      </c>
      <c r="S6" s="40">
        <f>(N15)</f>
        <v>0</v>
      </c>
      <c r="T6" s="40">
        <f>(P15)</f>
        <v>0</v>
      </c>
      <c r="U6" s="57" t="str">
        <f>IF(S6=".","-",IF(S6&gt;T6,"g",IF(S6=T6,"d","v")))</f>
        <v>d</v>
      </c>
      <c r="V6" s="53">
        <v>7</v>
      </c>
      <c r="W6" s="40">
        <f>(N44)</f>
        <v>1</v>
      </c>
      <c r="X6" s="40">
        <f>(P44)</f>
        <v>3</v>
      </c>
      <c r="Y6" s="57" t="str">
        <f>IF(W6=".","-",IF(W6&gt;X6,"g",IF(W6=X6,"d","v")))</f>
        <v>v</v>
      </c>
      <c r="Z6" s="53">
        <v>6</v>
      </c>
      <c r="AA6" s="40">
        <f>(N39)</f>
        <v>1</v>
      </c>
      <c r="AB6" s="40">
        <f>(P39)</f>
        <v>2</v>
      </c>
      <c r="AC6" s="57" t="str">
        <f t="shared" si="0"/>
        <v>v</v>
      </c>
      <c r="AD6" s="53">
        <v>2</v>
      </c>
      <c r="AE6" s="40">
        <f>(N20)</f>
        <v>0</v>
      </c>
      <c r="AF6" s="40">
        <f>(P20)</f>
        <v>3</v>
      </c>
      <c r="AG6" s="57" t="str">
        <f t="shared" si="1"/>
        <v>v</v>
      </c>
      <c r="AH6" s="58"/>
      <c r="AI6" s="113">
        <f t="shared" si="2"/>
        <v>7</v>
      </c>
      <c r="AJ6" s="114">
        <f t="shared" si="3"/>
        <v>0</v>
      </c>
      <c r="AK6" s="114">
        <f t="shared" si="4"/>
        <v>1</v>
      </c>
      <c r="AL6" s="114">
        <f t="shared" si="5"/>
        <v>6</v>
      </c>
      <c r="AM6" s="46">
        <f>SUM(IF(C6&lt;&gt;".",C6)+IF(G6&lt;&gt;".",G6)+IF(K6&lt;&gt;".",K6)+IF(S6&lt;&gt;".",S6)+IF(W6&lt;&gt;".",W6)+IF(AA6&lt;&gt;".",AA6)+IF(AE6&lt;&gt;".",AE6))</f>
        <v>4</v>
      </c>
      <c r="AN6" s="46">
        <f>SUM(IF(D6&lt;&gt;".",D6)+IF(H6&lt;&gt;".",H6)+IF(L6&lt;&gt;".",L6)+IF(T6&lt;&gt;".",T6)+IF(X6&lt;&gt;".",X6)+IF(AB6&lt;&gt;".",AB6)+IF(AF6&lt;&gt;".",AF6))</f>
        <v>17</v>
      </c>
      <c r="AO6" s="59">
        <f t="shared" si="6"/>
        <v>1</v>
      </c>
      <c r="AP6" s="48"/>
      <c r="AQ6" s="49">
        <f t="shared" si="7"/>
        <v>8</v>
      </c>
      <c r="AR6" s="50"/>
      <c r="AS6" s="51">
        <f t="shared" si="8"/>
        <v>-13</v>
      </c>
    </row>
    <row r="7" spans="1:47" ht="15.75" x14ac:dyDescent="0.25">
      <c r="A7" s="52" t="s">
        <v>637</v>
      </c>
      <c r="B7" s="53">
        <v>4</v>
      </c>
      <c r="C7" s="40">
        <f>(P27)</f>
        <v>1</v>
      </c>
      <c r="D7" s="40">
        <f>(N27)</f>
        <v>3</v>
      </c>
      <c r="E7" s="57" t="str">
        <f t="shared" si="9"/>
        <v>v</v>
      </c>
      <c r="F7" s="53">
        <v>3</v>
      </c>
      <c r="G7" s="40">
        <f>(P23)</f>
        <v>0</v>
      </c>
      <c r="H7" s="40">
        <f>(N23)</f>
        <v>2</v>
      </c>
      <c r="I7" s="57" t="str">
        <f t="shared" si="10"/>
        <v>v</v>
      </c>
      <c r="J7" s="53">
        <v>2</v>
      </c>
      <c r="K7" s="40">
        <f>(P19)</f>
        <v>0</v>
      </c>
      <c r="L7" s="40">
        <f>(N19)</f>
        <v>1</v>
      </c>
      <c r="M7" s="57" t="str">
        <f>IF(K7=".","-",IF(K7&gt;L7,"g",IF(K7=L7,"d","v")))</f>
        <v>v</v>
      </c>
      <c r="N7" s="53">
        <v>1</v>
      </c>
      <c r="O7" s="40">
        <f>(P15)</f>
        <v>0</v>
      </c>
      <c r="P7" s="40">
        <f>(N15)</f>
        <v>0</v>
      </c>
      <c r="Q7" s="57" t="str">
        <f>IF(O7=".","-",IF(O7&gt;P7,"g",IF(O7=P7,"d","v")))</f>
        <v>d</v>
      </c>
      <c r="R7" s="55"/>
      <c r="S7" s="56"/>
      <c r="T7" s="56"/>
      <c r="U7" s="56"/>
      <c r="V7" s="53">
        <v>6</v>
      </c>
      <c r="W7" s="40">
        <f>(N40)</f>
        <v>1</v>
      </c>
      <c r="X7" s="40">
        <f>(P40)</f>
        <v>2</v>
      </c>
      <c r="Y7" s="57" t="str">
        <f>IF(W7=".","-",IF(W7&gt;X7,"g",IF(W7=X7,"d","v")))</f>
        <v>v</v>
      </c>
      <c r="Z7" s="53">
        <v>5</v>
      </c>
      <c r="AA7" s="40">
        <f>(N34)</f>
        <v>2</v>
      </c>
      <c r="AB7" s="40">
        <f>(P34)</f>
        <v>0</v>
      </c>
      <c r="AC7" s="57" t="str">
        <f t="shared" si="0"/>
        <v>g</v>
      </c>
      <c r="AD7" s="53">
        <v>7</v>
      </c>
      <c r="AE7" s="40">
        <f>(N45)</f>
        <v>3</v>
      </c>
      <c r="AF7" s="40">
        <f>(P45)</f>
        <v>3</v>
      </c>
      <c r="AG7" s="57" t="str">
        <f t="shared" si="1"/>
        <v>d</v>
      </c>
      <c r="AH7" s="58"/>
      <c r="AI7" s="113">
        <f t="shared" si="2"/>
        <v>7</v>
      </c>
      <c r="AJ7" s="114">
        <f t="shared" si="3"/>
        <v>1</v>
      </c>
      <c r="AK7" s="114">
        <f t="shared" si="4"/>
        <v>2</v>
      </c>
      <c r="AL7" s="114">
        <f t="shared" si="5"/>
        <v>4</v>
      </c>
      <c r="AM7" s="46">
        <f>SUM(IF(C7&lt;&gt;".",C7)+IF(G7&lt;&gt;".",G7)+IF(K7&lt;&gt;".",K7)+IF(O7&lt;&gt;".",O7)+IF(W7&lt;&gt;".",W7)+IF(AA7&lt;&gt;".",AA7)+IF(AE7&lt;&gt;".",AE7))</f>
        <v>7</v>
      </c>
      <c r="AN7" s="46">
        <f>SUM(IF(D7&lt;&gt;".",D7)+IF(H7&lt;&gt;".",H7)+IF(L7&lt;&gt;".",L7)+IF(P7&lt;&gt;".",P7)+IF(X7&lt;&gt;".",X7)+IF(AB7&lt;&gt;".",AB7)+IF(AF7&lt;&gt;".",AF7))</f>
        <v>11</v>
      </c>
      <c r="AO7" s="59">
        <f t="shared" si="6"/>
        <v>5</v>
      </c>
      <c r="AP7" s="48"/>
      <c r="AQ7" s="49">
        <f t="shared" si="7"/>
        <v>6</v>
      </c>
      <c r="AR7" s="50"/>
      <c r="AS7" s="51">
        <f t="shared" si="8"/>
        <v>-4</v>
      </c>
    </row>
    <row r="8" spans="1:47" ht="15.75" x14ac:dyDescent="0.25">
      <c r="A8" s="52" t="s">
        <v>644</v>
      </c>
      <c r="B8" s="53">
        <v>3</v>
      </c>
      <c r="C8" s="40">
        <f>(P22)</f>
        <v>1</v>
      </c>
      <c r="D8" s="40">
        <f>(N22)</f>
        <v>0</v>
      </c>
      <c r="E8" s="57" t="str">
        <f t="shared" si="9"/>
        <v>g</v>
      </c>
      <c r="F8" s="53">
        <v>2</v>
      </c>
      <c r="G8" s="40">
        <f>(P18)</f>
        <v>1</v>
      </c>
      <c r="H8" s="40">
        <f>(N18)</f>
        <v>0</v>
      </c>
      <c r="I8" s="57" t="str">
        <f t="shared" si="10"/>
        <v>g</v>
      </c>
      <c r="J8" s="53">
        <v>1</v>
      </c>
      <c r="K8" s="40">
        <f>(P14)</f>
        <v>1</v>
      </c>
      <c r="L8" s="40">
        <f>(N14)</f>
        <v>1</v>
      </c>
      <c r="M8" s="57" t="str">
        <f>IF(K8=".","-",IF(K8&gt;L8,"g",IF(K8=L8,"d","v")))</f>
        <v>d</v>
      </c>
      <c r="N8" s="53">
        <v>7</v>
      </c>
      <c r="O8" s="40">
        <f>(P44)</f>
        <v>3</v>
      </c>
      <c r="P8" s="40">
        <f>(N44)</f>
        <v>1</v>
      </c>
      <c r="Q8" s="57" t="str">
        <f>IF(O8=".","-",IF(O8&gt;P8,"g",IF(O8=P8,"d","v")))</f>
        <v>g</v>
      </c>
      <c r="R8" s="53">
        <v>6</v>
      </c>
      <c r="S8" s="40">
        <f>(P40)</f>
        <v>2</v>
      </c>
      <c r="T8" s="40">
        <f>(N40)</f>
        <v>1</v>
      </c>
      <c r="U8" s="57" t="str">
        <f>IF(S8=".","-",IF(S8&gt;T8,"g",IF(S8=T8,"d","v")))</f>
        <v>g</v>
      </c>
      <c r="V8" s="55"/>
      <c r="W8" s="56"/>
      <c r="X8" s="56"/>
      <c r="Y8" s="56"/>
      <c r="Z8" s="53">
        <v>4</v>
      </c>
      <c r="AA8" s="40">
        <f>(N30)</f>
        <v>0</v>
      </c>
      <c r="AB8" s="40">
        <f>(P30)</f>
        <v>3</v>
      </c>
      <c r="AC8" s="57" t="str">
        <f t="shared" si="0"/>
        <v>v</v>
      </c>
      <c r="AD8" s="53">
        <v>5</v>
      </c>
      <c r="AE8" s="40">
        <f>(N35)</f>
        <v>1</v>
      </c>
      <c r="AF8" s="40">
        <f>(P35)</f>
        <v>0</v>
      </c>
      <c r="AG8" s="57" t="str">
        <f t="shared" si="1"/>
        <v>g</v>
      </c>
      <c r="AH8" s="58"/>
      <c r="AI8" s="113">
        <f t="shared" si="2"/>
        <v>7</v>
      </c>
      <c r="AJ8" s="114">
        <f t="shared" si="3"/>
        <v>5</v>
      </c>
      <c r="AK8" s="114">
        <f t="shared" si="4"/>
        <v>1</v>
      </c>
      <c r="AL8" s="114">
        <f t="shared" si="5"/>
        <v>1</v>
      </c>
      <c r="AM8" s="46">
        <f>SUM(IF(C8&lt;&gt;".",C8)+IF(G8&lt;&gt;".",G8)+IF(K8&lt;&gt;".",K8)+IF(S8&lt;&gt;".",S8)+IF(O8&lt;&gt;".",O8)+IF(AA8&lt;&gt;".",AA8)+IF(AE8&lt;&gt;".",AE8))</f>
        <v>9</v>
      </c>
      <c r="AN8" s="46">
        <f>SUM(IF(D8&lt;&gt;".",D8)+IF(H8&lt;&gt;".",H8)+IF(L8&lt;&gt;".",L8)+IF(T8&lt;&gt;".",T8)+IF(P8&lt;&gt;".",P8)+IF(AB8&lt;&gt;".",AB8)+IF(AF8&lt;&gt;".",AF8))</f>
        <v>6</v>
      </c>
      <c r="AO8" s="59">
        <f t="shared" si="6"/>
        <v>16</v>
      </c>
      <c r="AP8" s="48"/>
      <c r="AQ8" s="49">
        <f t="shared" si="7"/>
        <v>1</v>
      </c>
      <c r="AR8" s="50"/>
      <c r="AS8" s="51">
        <f t="shared" si="8"/>
        <v>3</v>
      </c>
      <c r="AU8">
        <v>2</v>
      </c>
    </row>
    <row r="9" spans="1:47" ht="15.75" x14ac:dyDescent="0.25">
      <c r="A9" s="52" t="s">
        <v>650</v>
      </c>
      <c r="B9" s="53">
        <v>2</v>
      </c>
      <c r="C9" s="40">
        <f>(P17)</f>
        <v>0</v>
      </c>
      <c r="D9" s="40">
        <f>(N17)</f>
        <v>1</v>
      </c>
      <c r="E9" s="57" t="str">
        <f t="shared" si="9"/>
        <v>v</v>
      </c>
      <c r="F9" s="53">
        <v>1</v>
      </c>
      <c r="G9" s="40">
        <f>(P13)</f>
        <v>0</v>
      </c>
      <c r="H9" s="40">
        <f>(N13)</f>
        <v>1</v>
      </c>
      <c r="I9" s="57" t="str">
        <f t="shared" si="10"/>
        <v>v</v>
      </c>
      <c r="J9" s="53">
        <v>7</v>
      </c>
      <c r="K9" s="40">
        <f>(P43)</f>
        <v>1</v>
      </c>
      <c r="L9" s="40">
        <f>(N43)</f>
        <v>2</v>
      </c>
      <c r="M9" s="57" t="str">
        <f>IF(K9=".","-",IF(K9&gt;L9,"g",IF(K9=L9,"d","v")))</f>
        <v>v</v>
      </c>
      <c r="N9" s="53">
        <v>6</v>
      </c>
      <c r="O9" s="40">
        <f>(P39)</f>
        <v>2</v>
      </c>
      <c r="P9" s="40">
        <f>(N39)</f>
        <v>1</v>
      </c>
      <c r="Q9" s="57" t="str">
        <f>IF(O9=".","-",IF(O9&gt;P9,"g",IF(O9=P9,"d","v")))</f>
        <v>g</v>
      </c>
      <c r="R9" s="53">
        <v>5</v>
      </c>
      <c r="S9" s="40">
        <f>(P34)</f>
        <v>0</v>
      </c>
      <c r="T9" s="40">
        <f>(N34)</f>
        <v>2</v>
      </c>
      <c r="U9" s="57" t="str">
        <f>IF(S9=".","-",IF(S9&gt;T9,"g",IF(S9=T9,"d","v")))</f>
        <v>v</v>
      </c>
      <c r="V9" s="53">
        <v>4</v>
      </c>
      <c r="W9" s="40">
        <f>(P30)</f>
        <v>3</v>
      </c>
      <c r="X9" s="40">
        <f>(N30)</f>
        <v>0</v>
      </c>
      <c r="Y9" s="57" t="str">
        <f>IF(W9=".","-",IF(W9&gt;X9,"g",IF(W9=X9,"d","v")))</f>
        <v>g</v>
      </c>
      <c r="Z9" s="55"/>
      <c r="AA9" s="56"/>
      <c r="AB9" s="56"/>
      <c r="AC9" s="56"/>
      <c r="AD9" s="53">
        <v>3</v>
      </c>
      <c r="AE9" s="40">
        <f>(N25)</f>
        <v>3</v>
      </c>
      <c r="AF9" s="40">
        <f>(P25)</f>
        <v>1</v>
      </c>
      <c r="AG9" s="57" t="str">
        <f t="shared" si="1"/>
        <v>g</v>
      </c>
      <c r="AH9" s="58"/>
      <c r="AI9" s="113">
        <f t="shared" si="2"/>
        <v>7</v>
      </c>
      <c r="AJ9" s="114">
        <f t="shared" si="3"/>
        <v>3</v>
      </c>
      <c r="AK9" s="114">
        <f t="shared" si="4"/>
        <v>0</v>
      </c>
      <c r="AL9" s="114">
        <f t="shared" si="5"/>
        <v>4</v>
      </c>
      <c r="AM9" s="46">
        <f>SUM(IF(C9&lt;&gt;".",C9)+IF(G9&lt;&gt;".",G9)+IF(K9&lt;&gt;".",K9)+IF(S9&lt;&gt;".",S9)+IF(W9&lt;&gt;".",W9)+IF(O9&lt;&gt;".",O9)+IF(AE9&lt;&gt;".",AE9))</f>
        <v>9</v>
      </c>
      <c r="AN9" s="46">
        <f>SUM(IF(D9&lt;&gt;".",D9)+IF(H9&lt;&gt;".",H9)+IF(L9&lt;&gt;".",L9)+IF(T9&lt;&gt;".",T9)+IF(X9&lt;&gt;".",X9)+IF(P9&lt;&gt;".",P9)+IF(AF9&lt;&gt;".",AF9))</f>
        <v>8</v>
      </c>
      <c r="AO9" s="59">
        <f t="shared" si="6"/>
        <v>9</v>
      </c>
      <c r="AP9" s="115"/>
      <c r="AQ9" s="49">
        <f t="shared" si="7"/>
        <v>5</v>
      </c>
      <c r="AR9" s="50"/>
      <c r="AS9" s="51">
        <f t="shared" si="8"/>
        <v>1</v>
      </c>
    </row>
    <row r="10" spans="1:47" s="64" customFormat="1" ht="16.5" thickBot="1" x14ac:dyDescent="0.3">
      <c r="A10" s="116" t="s">
        <v>651</v>
      </c>
      <c r="B10" s="117">
        <v>1</v>
      </c>
      <c r="C10" s="118">
        <f>(P12)</f>
        <v>0</v>
      </c>
      <c r="D10" s="118">
        <f>(N12)</f>
        <v>1</v>
      </c>
      <c r="E10" s="119" t="str">
        <f t="shared" si="9"/>
        <v>v</v>
      </c>
      <c r="F10" s="117">
        <v>6</v>
      </c>
      <c r="G10" s="118">
        <f>(P38)</f>
        <v>2</v>
      </c>
      <c r="H10" s="118">
        <f>(N38)</f>
        <v>7</v>
      </c>
      <c r="I10" s="119" t="str">
        <f t="shared" si="10"/>
        <v>v</v>
      </c>
      <c r="J10" s="117">
        <v>4</v>
      </c>
      <c r="K10" s="118">
        <f>(P29)</f>
        <v>0</v>
      </c>
      <c r="L10" s="118">
        <f>(N29)</f>
        <v>3</v>
      </c>
      <c r="M10" s="119" t="str">
        <f>IF(K10=".","-",IF(K10&gt;L10,"g",IF(K10=L10,"d","v")))</f>
        <v>v</v>
      </c>
      <c r="N10" s="117">
        <v>2</v>
      </c>
      <c r="O10" s="118">
        <f>(P20)</f>
        <v>3</v>
      </c>
      <c r="P10" s="118">
        <f>(N20)</f>
        <v>0</v>
      </c>
      <c r="Q10" s="119" t="str">
        <f>IF(O10=".","-",IF(O10&gt;P10,"g",IF(O10=P10,"d","v")))</f>
        <v>g</v>
      </c>
      <c r="R10" s="117">
        <v>7</v>
      </c>
      <c r="S10" s="118">
        <f>(P45)</f>
        <v>3</v>
      </c>
      <c r="T10" s="118">
        <f>(N45)</f>
        <v>3</v>
      </c>
      <c r="U10" s="119" t="str">
        <f>IF(S10=".","-",IF(S10&gt;T10,"g",IF(S10=T10,"d","v")))</f>
        <v>d</v>
      </c>
      <c r="V10" s="117">
        <v>5</v>
      </c>
      <c r="W10" s="118">
        <f>(P35)</f>
        <v>0</v>
      </c>
      <c r="X10" s="118">
        <f>(N35)</f>
        <v>1</v>
      </c>
      <c r="Y10" s="119" t="str">
        <f>IF(W10=".","-",IF(W10&gt;X10,"g",IF(W10=X10,"d","v")))</f>
        <v>v</v>
      </c>
      <c r="Z10" s="117">
        <v>3</v>
      </c>
      <c r="AA10" s="118">
        <f>(P25)</f>
        <v>1</v>
      </c>
      <c r="AB10" s="118">
        <f>(N25)</f>
        <v>3</v>
      </c>
      <c r="AC10" s="119" t="str">
        <f>IF(AA10=".","-",IF(AA10&gt;AB10,"g",IF(AA10=AB10,"d","v")))</f>
        <v>v</v>
      </c>
      <c r="AD10" s="120"/>
      <c r="AE10" s="121"/>
      <c r="AF10" s="121"/>
      <c r="AG10" s="121"/>
      <c r="AH10" s="27"/>
      <c r="AI10" s="122">
        <f t="shared" si="2"/>
        <v>7</v>
      </c>
      <c r="AJ10" s="123">
        <f t="shared" si="3"/>
        <v>1</v>
      </c>
      <c r="AK10" s="123">
        <f t="shared" si="4"/>
        <v>1</v>
      </c>
      <c r="AL10" s="123">
        <f t="shared" si="5"/>
        <v>5</v>
      </c>
      <c r="AM10" s="124">
        <f>SUM(IF(C10&lt;&gt;".",C10)+IF(G10&lt;&gt;".",G10)+IF(K10&lt;&gt;".",K10)+IF(S10&lt;&gt;".",S10)+IF(W10&lt;&gt;".",W10)+IF(AA10&lt;&gt;".",AA10)+IF(O10&lt;&gt;".",O10))</f>
        <v>9</v>
      </c>
      <c r="AN10" s="124">
        <f>SUM(IF(D10&lt;&gt;".",D10)+IF(H10&lt;&gt;".",H10)+IF(L10&lt;&gt;".",L10)+IF(T10&lt;&gt;".",T10)+IF(X10&lt;&gt;".",X10)+IF(AB10&lt;&gt;".",AB10)+IF(P10&lt;&gt;".",P10))</f>
        <v>18</v>
      </c>
      <c r="AO10" s="125">
        <f t="shared" si="6"/>
        <v>4</v>
      </c>
      <c r="AP10" s="48"/>
      <c r="AQ10" s="81">
        <f t="shared" si="7"/>
        <v>7</v>
      </c>
      <c r="AR10" s="50"/>
      <c r="AS10" s="51">
        <f t="shared" si="8"/>
        <v>-9</v>
      </c>
    </row>
    <row r="11" spans="1:47" s="64" customFormat="1" ht="3.75" customHeight="1" thickTop="1" x14ac:dyDescent="0.25">
      <c r="A11" s="64" t="s">
        <v>657</v>
      </c>
      <c r="B11" s="82"/>
      <c r="C11" s="83"/>
      <c r="D11" s="83"/>
      <c r="E11" s="84"/>
      <c r="F11" s="82"/>
      <c r="G11" s="83"/>
      <c r="H11" s="83"/>
      <c r="I11" s="84"/>
      <c r="J11" s="82"/>
      <c r="K11" s="83"/>
      <c r="L11" s="83"/>
      <c r="M11" s="84"/>
      <c r="N11" s="82"/>
      <c r="O11" s="83"/>
      <c r="P11" s="83"/>
      <c r="Q11" s="84"/>
      <c r="R11" s="82"/>
      <c r="S11" s="83"/>
      <c r="T11" s="83"/>
      <c r="U11" s="84"/>
      <c r="V11" s="82"/>
      <c r="W11" s="83"/>
      <c r="X11" s="83"/>
      <c r="Y11" s="84"/>
      <c r="Z11" s="82"/>
      <c r="AA11" s="83"/>
      <c r="AB11" s="83"/>
      <c r="AC11" s="84"/>
      <c r="AI11" s="85"/>
      <c r="AJ11" s="86"/>
      <c r="AK11" s="86"/>
      <c r="AL11" s="86"/>
      <c r="AM11" s="87"/>
      <c r="AN11" s="87"/>
      <c r="AO11" s="88"/>
    </row>
    <row r="12" spans="1:47" s="64" customFormat="1" ht="26.25" x14ac:dyDescent="0.3">
      <c r="A12" s="89">
        <v>1</v>
      </c>
      <c r="B12" s="90"/>
      <c r="D12" s="91"/>
      <c r="K12" s="92"/>
      <c r="L12" s="93" t="str">
        <f>($A$3)</f>
        <v>Szatmári</v>
      </c>
      <c r="M12" s="92"/>
      <c r="N12" s="94">
        <v>1</v>
      </c>
      <c r="O12" s="95" t="s">
        <v>668</v>
      </c>
      <c r="P12" s="94">
        <v>0</v>
      </c>
      <c r="R12" s="64" t="str">
        <f>($A$10)</f>
        <v>Réger</v>
      </c>
      <c r="W12" s="92"/>
      <c r="AQ12" s="96"/>
    </row>
    <row r="13" spans="1:47" ht="20.25" x14ac:dyDescent="0.3">
      <c r="A13" s="97"/>
      <c r="B13" s="98"/>
      <c r="E13" s="64"/>
      <c r="F13" s="64"/>
      <c r="G13" s="64"/>
      <c r="H13" s="64"/>
      <c r="I13" s="64"/>
      <c r="J13" s="64"/>
      <c r="L13" s="93" t="str">
        <f>($A$4)</f>
        <v>Bottyán</v>
      </c>
      <c r="N13" s="94">
        <v>1</v>
      </c>
      <c r="O13" s="95" t="s">
        <v>668</v>
      </c>
      <c r="P13" s="94">
        <v>0</v>
      </c>
      <c r="R13" s="64" t="str">
        <f>($A$9)</f>
        <v>Bánfalvi</v>
      </c>
      <c r="S13" s="64"/>
      <c r="V13" s="64"/>
      <c r="AE13" s="64"/>
      <c r="AF13" s="64"/>
      <c r="AG13" s="64"/>
      <c r="AH13" s="64"/>
      <c r="AI13" s="64"/>
      <c r="AJ13" s="64"/>
      <c r="AL13" s="64"/>
      <c r="AM13" s="64"/>
      <c r="AN13" s="64"/>
      <c r="AO13" s="64"/>
      <c r="AQ13" s="96"/>
    </row>
    <row r="14" spans="1:47" ht="20.25" x14ac:dyDescent="0.3">
      <c r="A14" s="97"/>
      <c r="B14" s="98"/>
      <c r="D14" s="91"/>
      <c r="E14" s="64"/>
      <c r="F14" s="64"/>
      <c r="G14" s="64"/>
      <c r="H14" s="64"/>
      <c r="I14" s="64"/>
      <c r="J14" s="64"/>
      <c r="L14" s="93" t="str">
        <f>($A$5)</f>
        <v>Donáth</v>
      </c>
      <c r="N14" s="94">
        <v>1</v>
      </c>
      <c r="O14" s="95" t="s">
        <v>668</v>
      </c>
      <c r="P14" s="94">
        <v>1</v>
      </c>
      <c r="Q14" s="64"/>
      <c r="R14" s="64" t="str">
        <f>($A$8)</f>
        <v>Nagy D</v>
      </c>
      <c r="S14" s="64"/>
      <c r="V14" s="64"/>
      <c r="AE14" s="64"/>
      <c r="AF14" s="64"/>
      <c r="AG14" s="64"/>
      <c r="AH14" s="64"/>
      <c r="AI14" s="64"/>
      <c r="AJ14" s="64"/>
      <c r="AL14" s="64"/>
      <c r="AM14" s="64"/>
      <c r="AN14" s="64"/>
      <c r="AO14" s="64"/>
      <c r="AQ14" s="96"/>
      <c r="AR14" s="64"/>
    </row>
    <row r="15" spans="1:47" ht="20.25" x14ac:dyDescent="0.3">
      <c r="A15" s="97"/>
      <c r="B15" s="98"/>
      <c r="E15" s="64"/>
      <c r="F15" s="64"/>
      <c r="G15" s="64"/>
      <c r="H15" s="64"/>
      <c r="I15" s="64"/>
      <c r="J15" s="64"/>
      <c r="L15" s="93" t="str">
        <f>($A$6)</f>
        <v>Najror</v>
      </c>
      <c r="N15" s="94">
        <v>0</v>
      </c>
      <c r="O15" s="95" t="s">
        <v>668</v>
      </c>
      <c r="P15" s="94">
        <v>0</v>
      </c>
      <c r="R15" s="64" t="str">
        <f>($A$7)</f>
        <v>Góbi</v>
      </c>
      <c r="S15" s="64"/>
      <c r="V15" s="64"/>
      <c r="AE15" s="64"/>
      <c r="AF15" s="64"/>
      <c r="AG15" s="64"/>
      <c r="AH15" s="64"/>
      <c r="AI15" s="64"/>
      <c r="AJ15" s="64"/>
      <c r="AL15" s="64"/>
      <c r="AM15" s="64"/>
      <c r="AN15" s="64"/>
      <c r="AO15" s="64"/>
      <c r="AQ15" s="96"/>
    </row>
    <row r="16" spans="1:47" ht="3.75" customHeight="1" x14ac:dyDescent="0.3">
      <c r="A16" s="97"/>
      <c r="B16" s="98"/>
      <c r="C16" s="100"/>
      <c r="D16" s="101"/>
      <c r="E16" s="98"/>
      <c r="F16" s="98"/>
      <c r="G16" s="98"/>
      <c r="H16" s="98"/>
      <c r="I16" s="98"/>
      <c r="J16" s="98"/>
      <c r="K16" s="102"/>
      <c r="L16" s="102"/>
      <c r="M16" s="102"/>
      <c r="N16" s="98"/>
      <c r="O16" s="103"/>
      <c r="P16" s="104"/>
      <c r="Q16" s="103"/>
      <c r="R16" s="98"/>
      <c r="S16" s="98"/>
      <c r="T16" s="102"/>
      <c r="U16" s="102"/>
      <c r="V16" s="98"/>
      <c r="W16" s="102"/>
      <c r="X16" s="102"/>
      <c r="Y16" s="102"/>
      <c r="Z16" s="98"/>
      <c r="AA16" s="103"/>
      <c r="AB16" s="104"/>
      <c r="AC16" s="103"/>
      <c r="AD16" s="102"/>
      <c r="AE16" s="98"/>
      <c r="AF16" s="98"/>
      <c r="AG16" s="98"/>
    </row>
    <row r="17" spans="1:44" s="64" customFormat="1" ht="26.25" x14ac:dyDescent="0.3">
      <c r="A17" s="89">
        <v>2</v>
      </c>
      <c r="B17" s="105"/>
      <c r="D17" s="91"/>
      <c r="K17" s="92"/>
      <c r="L17" s="93" t="str">
        <f>($A$3)</f>
        <v>Szatmári</v>
      </c>
      <c r="M17" s="92"/>
      <c r="N17" s="94">
        <v>1</v>
      </c>
      <c r="O17" s="95" t="s">
        <v>668</v>
      </c>
      <c r="P17" s="94">
        <v>0</v>
      </c>
      <c r="R17" s="64" t="str">
        <f>($A$9)</f>
        <v>Bánfalvi</v>
      </c>
      <c r="W17" s="92"/>
      <c r="AQ17" s="96"/>
    </row>
    <row r="18" spans="1:44" ht="20.25" x14ac:dyDescent="0.3">
      <c r="A18" s="97"/>
      <c r="B18" s="106"/>
      <c r="E18" s="64"/>
      <c r="F18" s="64"/>
      <c r="G18" s="64"/>
      <c r="H18" s="64"/>
      <c r="I18" s="64"/>
      <c r="J18" s="64"/>
      <c r="L18" s="93" t="str">
        <f>($A$4)</f>
        <v>Bottyán</v>
      </c>
      <c r="N18" s="94">
        <v>0</v>
      </c>
      <c r="O18" s="95" t="s">
        <v>668</v>
      </c>
      <c r="P18" s="94">
        <v>1</v>
      </c>
      <c r="R18" s="64" t="str">
        <f>($A$8)</f>
        <v>Nagy D</v>
      </c>
      <c r="S18" s="64"/>
      <c r="V18" s="64"/>
      <c r="AE18" s="64"/>
      <c r="AF18" s="64"/>
      <c r="AG18" s="64"/>
      <c r="AH18" s="64"/>
      <c r="AI18" s="64"/>
      <c r="AJ18" s="64"/>
      <c r="AL18" s="64"/>
      <c r="AM18" s="64"/>
      <c r="AN18" s="64"/>
      <c r="AO18" s="64"/>
      <c r="AQ18" s="96"/>
    </row>
    <row r="19" spans="1:44" ht="20.25" x14ac:dyDescent="0.3">
      <c r="A19" s="97"/>
      <c r="B19" s="106"/>
      <c r="D19" s="91"/>
      <c r="E19" s="64"/>
      <c r="F19" s="64"/>
      <c r="G19" s="64"/>
      <c r="H19" s="64"/>
      <c r="I19" s="64"/>
      <c r="J19" s="64"/>
      <c r="L19" s="93" t="str">
        <f>($A$5)</f>
        <v>Donáth</v>
      </c>
      <c r="N19" s="94">
        <v>1</v>
      </c>
      <c r="O19" s="95" t="s">
        <v>668</v>
      </c>
      <c r="P19" s="94">
        <v>0</v>
      </c>
      <c r="Q19" s="64"/>
      <c r="R19" s="64" t="str">
        <f>($A$7)</f>
        <v>Góbi</v>
      </c>
      <c r="S19" s="64"/>
      <c r="V19" s="64"/>
      <c r="AE19" s="64"/>
      <c r="AF19" s="64"/>
      <c r="AG19" s="64"/>
      <c r="AH19" s="64"/>
      <c r="AI19" s="64"/>
      <c r="AJ19" s="64"/>
      <c r="AL19" s="64"/>
      <c r="AM19" s="64"/>
      <c r="AN19" s="64"/>
      <c r="AO19" s="64"/>
      <c r="AQ19" s="96"/>
      <c r="AR19" s="64"/>
    </row>
    <row r="20" spans="1:44" ht="20.25" x14ac:dyDescent="0.3">
      <c r="A20" s="97"/>
      <c r="B20" s="106"/>
      <c r="E20" s="64"/>
      <c r="F20" s="64"/>
      <c r="G20" s="64"/>
      <c r="H20" s="64"/>
      <c r="I20" s="64"/>
      <c r="J20" s="64"/>
      <c r="L20" s="93" t="str">
        <f>($A$6)</f>
        <v>Najror</v>
      </c>
      <c r="N20" s="94">
        <v>0</v>
      </c>
      <c r="O20" s="95" t="s">
        <v>668</v>
      </c>
      <c r="P20" s="94">
        <v>3</v>
      </c>
      <c r="R20" s="64" t="str">
        <f>($A$10)</f>
        <v>Réger</v>
      </c>
      <c r="S20" s="64"/>
      <c r="V20" s="64"/>
      <c r="AE20" s="64"/>
      <c r="AF20" s="64"/>
      <c r="AG20" s="64"/>
      <c r="AH20" s="64"/>
      <c r="AI20" s="64"/>
      <c r="AJ20" s="64"/>
      <c r="AL20" s="64"/>
      <c r="AM20" s="64"/>
      <c r="AN20" s="64"/>
      <c r="AO20" s="64"/>
      <c r="AQ20" s="96"/>
    </row>
    <row r="21" spans="1:44" ht="3.75" customHeight="1" x14ac:dyDescent="0.3">
      <c r="A21" s="97"/>
      <c r="B21" s="106"/>
      <c r="C21" s="107"/>
      <c r="D21" s="108"/>
      <c r="E21" s="106"/>
      <c r="F21" s="106"/>
      <c r="G21" s="106"/>
      <c r="H21" s="106"/>
      <c r="I21" s="106"/>
      <c r="J21" s="106"/>
      <c r="K21" s="109"/>
      <c r="L21" s="109"/>
      <c r="M21" s="109"/>
      <c r="N21" s="106"/>
      <c r="O21" s="110"/>
      <c r="P21" s="111"/>
      <c r="Q21" s="110"/>
      <c r="R21" s="106"/>
      <c r="S21" s="106"/>
      <c r="T21" s="109"/>
      <c r="U21" s="109"/>
      <c r="V21" s="106"/>
      <c r="W21" s="109"/>
      <c r="X21" s="109"/>
      <c r="Y21" s="109"/>
      <c r="Z21" s="106"/>
      <c r="AA21" s="110"/>
      <c r="AB21" s="111"/>
      <c r="AC21" s="110"/>
      <c r="AD21" s="109"/>
      <c r="AE21" s="106"/>
      <c r="AF21" s="106"/>
      <c r="AG21" s="106"/>
    </row>
    <row r="22" spans="1:44" s="64" customFormat="1" ht="26.25" x14ac:dyDescent="0.3">
      <c r="A22" s="89">
        <v>3</v>
      </c>
      <c r="B22" s="90"/>
      <c r="D22" s="91"/>
      <c r="K22" s="92"/>
      <c r="L22" s="93" t="str">
        <f>($A$3)</f>
        <v>Szatmári</v>
      </c>
      <c r="M22" s="92"/>
      <c r="N22" s="94">
        <v>0</v>
      </c>
      <c r="O22" s="95" t="s">
        <v>668</v>
      </c>
      <c r="P22" s="94">
        <v>1</v>
      </c>
      <c r="R22" s="64" t="str">
        <f>($A$8)</f>
        <v>Nagy D</v>
      </c>
      <c r="W22" s="92"/>
      <c r="AQ22" s="96"/>
    </row>
    <row r="23" spans="1:44" ht="20.25" x14ac:dyDescent="0.3">
      <c r="A23" s="97"/>
      <c r="B23" s="98"/>
      <c r="E23" s="64"/>
      <c r="F23" s="64"/>
      <c r="G23" s="64"/>
      <c r="H23" s="64"/>
      <c r="I23" s="64"/>
      <c r="J23" s="64"/>
      <c r="L23" s="93" t="str">
        <f>($A$4)</f>
        <v>Bottyán</v>
      </c>
      <c r="N23" s="94">
        <v>2</v>
      </c>
      <c r="O23" s="95" t="s">
        <v>668</v>
      </c>
      <c r="P23" s="94">
        <v>0</v>
      </c>
      <c r="R23" s="64" t="str">
        <f>($A$7)</f>
        <v>Góbi</v>
      </c>
      <c r="S23" s="64"/>
      <c r="V23" s="64"/>
      <c r="AE23" s="64"/>
      <c r="AF23" s="64"/>
      <c r="AG23" s="64"/>
      <c r="AH23" s="64"/>
      <c r="AI23" s="64"/>
      <c r="AJ23" s="64"/>
      <c r="AL23" s="64"/>
      <c r="AM23" s="64"/>
      <c r="AN23" s="64"/>
      <c r="AO23" s="64"/>
      <c r="AQ23" s="96"/>
    </row>
    <row r="24" spans="1:44" ht="20.25" x14ac:dyDescent="0.3">
      <c r="A24" s="97"/>
      <c r="B24" s="98"/>
      <c r="D24" s="91"/>
      <c r="E24" s="64"/>
      <c r="F24" s="64"/>
      <c r="G24" s="64"/>
      <c r="H24" s="64"/>
      <c r="I24" s="64"/>
      <c r="J24" s="64"/>
      <c r="L24" s="93" t="str">
        <f>($A$5)</f>
        <v>Donáth</v>
      </c>
      <c r="N24" s="94">
        <v>2</v>
      </c>
      <c r="O24" s="95" t="s">
        <v>668</v>
      </c>
      <c r="P24" s="94">
        <v>0</v>
      </c>
      <c r="Q24" s="64"/>
      <c r="R24" s="64" t="str">
        <f>($A$6)</f>
        <v>Najror</v>
      </c>
      <c r="S24" s="64"/>
      <c r="V24" s="64"/>
      <c r="AE24" s="64"/>
      <c r="AF24" s="64"/>
      <c r="AG24" s="64"/>
      <c r="AH24" s="64"/>
      <c r="AI24" s="64"/>
      <c r="AJ24" s="64"/>
      <c r="AL24" s="64"/>
      <c r="AM24" s="64"/>
      <c r="AN24" s="64"/>
      <c r="AO24" s="64"/>
      <c r="AQ24" s="96"/>
      <c r="AR24" s="64"/>
    </row>
    <row r="25" spans="1:44" ht="20.25" x14ac:dyDescent="0.3">
      <c r="A25" s="97"/>
      <c r="B25" s="98"/>
      <c r="E25" s="64"/>
      <c r="F25" s="64"/>
      <c r="G25" s="64"/>
      <c r="H25" s="64"/>
      <c r="I25" s="64"/>
      <c r="J25" s="64"/>
      <c r="L25" s="93" t="str">
        <f>($A$9)</f>
        <v>Bánfalvi</v>
      </c>
      <c r="N25" s="94">
        <v>3</v>
      </c>
      <c r="O25" s="95" t="s">
        <v>668</v>
      </c>
      <c r="P25" s="94">
        <v>1</v>
      </c>
      <c r="R25" s="64" t="str">
        <f>($A$10)</f>
        <v>Réger</v>
      </c>
      <c r="S25" s="64"/>
      <c r="V25" s="64"/>
      <c r="AE25" s="64"/>
      <c r="AF25" s="64"/>
      <c r="AG25" s="64"/>
      <c r="AH25" s="64"/>
      <c r="AI25" s="64"/>
      <c r="AJ25" s="64"/>
      <c r="AL25" s="64"/>
      <c r="AM25" s="64"/>
      <c r="AN25" s="64"/>
      <c r="AO25" s="64"/>
      <c r="AQ25" s="96"/>
    </row>
    <row r="26" spans="1:44" ht="3.75" customHeight="1" x14ac:dyDescent="0.3">
      <c r="A26" s="97"/>
      <c r="B26" s="98"/>
      <c r="C26" s="100"/>
      <c r="D26" s="101"/>
      <c r="E26" s="98"/>
      <c r="F26" s="98"/>
      <c r="G26" s="98"/>
      <c r="H26" s="98"/>
      <c r="I26" s="98"/>
      <c r="J26" s="98"/>
      <c r="K26" s="102"/>
      <c r="L26" s="102"/>
      <c r="M26" s="102"/>
      <c r="N26" s="98"/>
      <c r="O26" s="103"/>
      <c r="P26" s="104"/>
      <c r="Q26" s="103"/>
      <c r="R26" s="98"/>
      <c r="S26" s="98"/>
      <c r="T26" s="102"/>
      <c r="U26" s="102"/>
      <c r="V26" s="98"/>
      <c r="W26" s="102"/>
      <c r="X26" s="102"/>
      <c r="Y26" s="102"/>
      <c r="Z26" s="98"/>
      <c r="AA26" s="103"/>
      <c r="AB26" s="104"/>
      <c r="AC26" s="103"/>
      <c r="AD26" s="102"/>
      <c r="AE26" s="98"/>
      <c r="AF26" s="98"/>
      <c r="AG26" s="98"/>
    </row>
    <row r="27" spans="1:44" s="64" customFormat="1" ht="26.25" x14ac:dyDescent="0.3">
      <c r="A27" s="89">
        <v>4</v>
      </c>
      <c r="B27" s="105"/>
      <c r="D27" s="91"/>
      <c r="K27" s="92"/>
      <c r="L27" s="93" t="str">
        <f>($A$3)</f>
        <v>Szatmári</v>
      </c>
      <c r="M27" s="92"/>
      <c r="N27" s="94">
        <v>3</v>
      </c>
      <c r="O27" s="95" t="s">
        <v>668</v>
      </c>
      <c r="P27" s="94">
        <v>1</v>
      </c>
      <c r="R27" s="64" t="str">
        <f>($A$7)</f>
        <v>Góbi</v>
      </c>
      <c r="W27" s="92"/>
      <c r="X27" s="92"/>
      <c r="Y27" s="92"/>
      <c r="AQ27" s="96"/>
    </row>
    <row r="28" spans="1:44" ht="20.25" x14ac:dyDescent="0.3">
      <c r="A28" s="97"/>
      <c r="B28" s="106"/>
      <c r="E28" s="64"/>
      <c r="F28" s="64"/>
      <c r="G28" s="64"/>
      <c r="H28" s="64"/>
      <c r="I28" s="64"/>
      <c r="J28" s="64"/>
      <c r="L28" s="93" t="str">
        <f>($A$4)</f>
        <v>Bottyán</v>
      </c>
      <c r="N28" s="94">
        <v>2</v>
      </c>
      <c r="O28" s="95" t="s">
        <v>668</v>
      </c>
      <c r="P28" s="94">
        <v>1</v>
      </c>
      <c r="R28" s="64" t="str">
        <f>($A$6)</f>
        <v>Najror</v>
      </c>
      <c r="S28" s="64"/>
      <c r="V28" s="64"/>
      <c r="Z28" s="64"/>
      <c r="AA28" s="99"/>
      <c r="AB28" s="95"/>
      <c r="AC28" s="99"/>
      <c r="AE28" s="64"/>
      <c r="AF28" s="64"/>
      <c r="AG28" s="64"/>
      <c r="AH28" s="64"/>
      <c r="AI28" s="64"/>
      <c r="AJ28" s="64"/>
      <c r="AL28" s="64"/>
      <c r="AM28" s="64"/>
      <c r="AN28" s="64"/>
      <c r="AO28" s="64"/>
      <c r="AQ28" s="96"/>
    </row>
    <row r="29" spans="1:44" ht="20.25" x14ac:dyDescent="0.3">
      <c r="A29" s="97"/>
      <c r="B29" s="106"/>
      <c r="D29" s="91"/>
      <c r="E29" s="64"/>
      <c r="F29" s="64"/>
      <c r="G29" s="64"/>
      <c r="H29" s="64"/>
      <c r="I29" s="64"/>
      <c r="J29" s="64"/>
      <c r="L29" s="93" t="str">
        <f>($A$5)</f>
        <v>Donáth</v>
      </c>
      <c r="N29" s="94">
        <v>3</v>
      </c>
      <c r="O29" s="95" t="s">
        <v>668</v>
      </c>
      <c r="P29" s="94">
        <v>0</v>
      </c>
      <c r="Q29" s="64"/>
      <c r="R29" s="64" t="str">
        <f>($A$10)</f>
        <v>Réger</v>
      </c>
      <c r="S29" s="64"/>
      <c r="V29" s="64"/>
      <c r="Z29" s="64"/>
      <c r="AA29" s="92"/>
      <c r="AB29" s="92"/>
      <c r="AC29" s="92"/>
      <c r="AE29" s="64"/>
      <c r="AF29" s="64"/>
      <c r="AG29" s="64"/>
      <c r="AH29" s="64"/>
      <c r="AI29" s="64"/>
      <c r="AJ29" s="64"/>
      <c r="AL29" s="64"/>
      <c r="AM29" s="64"/>
      <c r="AN29" s="64"/>
      <c r="AO29" s="64"/>
      <c r="AQ29" s="96"/>
      <c r="AR29" s="64"/>
    </row>
    <row r="30" spans="1:44" ht="20.25" x14ac:dyDescent="0.3">
      <c r="A30" s="97"/>
      <c r="B30" s="106"/>
      <c r="E30" s="64"/>
      <c r="F30" s="64"/>
      <c r="G30" s="64"/>
      <c r="H30" s="64"/>
      <c r="I30" s="64"/>
      <c r="J30" s="64"/>
      <c r="L30" s="93" t="str">
        <f>($A$8)</f>
        <v>Nagy D</v>
      </c>
      <c r="N30" s="94">
        <v>0</v>
      </c>
      <c r="O30" s="95" t="s">
        <v>668</v>
      </c>
      <c r="P30" s="94">
        <v>3</v>
      </c>
      <c r="R30" s="64" t="str">
        <f>($A$9)</f>
        <v>Bánfalvi</v>
      </c>
      <c r="S30" s="64"/>
      <c r="V30" s="64"/>
      <c r="Z30" s="64"/>
      <c r="AA30" s="99"/>
      <c r="AB30" s="95"/>
      <c r="AC30" s="99"/>
      <c r="AE30" s="64"/>
      <c r="AF30" s="64"/>
      <c r="AG30" s="64"/>
      <c r="AH30" s="64"/>
      <c r="AI30" s="64"/>
      <c r="AJ30" s="64"/>
      <c r="AL30" s="64"/>
      <c r="AM30" s="64"/>
      <c r="AN30" s="64"/>
      <c r="AO30" s="64"/>
      <c r="AQ30" s="96"/>
    </row>
    <row r="31" spans="1:44" ht="3.75" customHeight="1" x14ac:dyDescent="0.3">
      <c r="A31" s="97"/>
      <c r="B31" s="106"/>
      <c r="C31" s="107"/>
      <c r="D31" s="108"/>
      <c r="E31" s="106"/>
      <c r="F31" s="106"/>
      <c r="G31" s="106"/>
      <c r="H31" s="106"/>
      <c r="I31" s="106"/>
      <c r="J31" s="106"/>
      <c r="K31" s="109"/>
      <c r="L31" s="109"/>
      <c r="M31" s="109"/>
      <c r="N31" s="106"/>
      <c r="O31" s="110"/>
      <c r="P31" s="111"/>
      <c r="Q31" s="110"/>
      <c r="R31" s="106"/>
      <c r="S31" s="106"/>
      <c r="T31" s="109"/>
      <c r="U31" s="109"/>
      <c r="V31" s="106"/>
      <c r="W31" s="109"/>
      <c r="X31" s="109"/>
      <c r="Y31" s="109"/>
      <c r="Z31" s="106"/>
      <c r="AA31" s="110"/>
      <c r="AB31" s="111"/>
      <c r="AC31" s="110"/>
      <c r="AD31" s="109"/>
      <c r="AE31" s="106"/>
      <c r="AF31" s="106"/>
      <c r="AG31" s="106"/>
    </row>
    <row r="32" spans="1:44" s="64" customFormat="1" ht="26.25" x14ac:dyDescent="0.3">
      <c r="A32" s="89">
        <v>5</v>
      </c>
      <c r="B32" s="90"/>
      <c r="D32" s="91"/>
      <c r="K32" s="92"/>
      <c r="L32" s="93" t="str">
        <f>($A$3)</f>
        <v>Szatmári</v>
      </c>
      <c r="M32" s="92"/>
      <c r="N32" s="94">
        <v>5</v>
      </c>
      <c r="O32" s="95" t="s">
        <v>668</v>
      </c>
      <c r="P32" s="94">
        <v>1</v>
      </c>
      <c r="R32" s="64" t="str">
        <f>($A$6)</f>
        <v>Najror</v>
      </c>
      <c r="W32" s="92"/>
      <c r="X32" s="92"/>
      <c r="Y32" s="92"/>
      <c r="AQ32" s="96"/>
    </row>
    <row r="33" spans="1:44" ht="20.25" x14ac:dyDescent="0.3">
      <c r="A33" s="97"/>
      <c r="B33" s="98"/>
      <c r="E33" s="64"/>
      <c r="F33" s="64"/>
      <c r="G33" s="64"/>
      <c r="H33" s="64"/>
      <c r="I33" s="64"/>
      <c r="J33" s="64"/>
      <c r="L33" s="93" t="str">
        <f>($A$4)</f>
        <v>Bottyán</v>
      </c>
      <c r="N33" s="94">
        <v>0</v>
      </c>
      <c r="O33" s="95" t="s">
        <v>668</v>
      </c>
      <c r="P33" s="94">
        <v>1</v>
      </c>
      <c r="R33" s="64" t="str">
        <f>($A$5)</f>
        <v>Donáth</v>
      </c>
      <c r="S33" s="64"/>
      <c r="V33" s="64"/>
      <c r="Z33" s="64"/>
      <c r="AA33" s="99"/>
      <c r="AB33" s="95"/>
      <c r="AC33" s="99"/>
      <c r="AE33" s="64"/>
      <c r="AF33" s="64"/>
      <c r="AG33" s="64"/>
      <c r="AH33" s="64"/>
      <c r="AI33" s="64"/>
      <c r="AJ33" s="64"/>
      <c r="AL33" s="64"/>
      <c r="AM33" s="64"/>
      <c r="AN33" s="64"/>
      <c r="AO33" s="64"/>
      <c r="AQ33" s="96"/>
    </row>
    <row r="34" spans="1:44" ht="20.25" x14ac:dyDescent="0.3">
      <c r="A34" s="97"/>
      <c r="B34" s="98"/>
      <c r="D34" s="91"/>
      <c r="E34" s="64"/>
      <c r="F34" s="64"/>
      <c r="G34" s="64"/>
      <c r="H34" s="64"/>
      <c r="I34" s="64"/>
      <c r="J34" s="64"/>
      <c r="L34" s="93" t="str">
        <f>($A$7)</f>
        <v>Góbi</v>
      </c>
      <c r="N34" s="94">
        <v>2</v>
      </c>
      <c r="O34" s="95" t="s">
        <v>668</v>
      </c>
      <c r="P34" s="94">
        <v>0</v>
      </c>
      <c r="Q34" s="64"/>
      <c r="R34" s="64" t="str">
        <f>($A$9)</f>
        <v>Bánfalvi</v>
      </c>
      <c r="S34" s="64"/>
      <c r="V34" s="64"/>
      <c r="Z34" s="64"/>
      <c r="AA34" s="92"/>
      <c r="AB34" s="92"/>
      <c r="AC34" s="92"/>
      <c r="AE34" s="64"/>
      <c r="AF34" s="64"/>
      <c r="AG34" s="64"/>
      <c r="AH34" s="64"/>
      <c r="AI34" s="64"/>
      <c r="AJ34" s="64"/>
      <c r="AL34" s="64"/>
      <c r="AM34" s="64"/>
      <c r="AN34" s="64"/>
      <c r="AO34" s="64"/>
      <c r="AQ34" s="96"/>
      <c r="AR34" s="64"/>
    </row>
    <row r="35" spans="1:44" ht="20.25" x14ac:dyDescent="0.3">
      <c r="A35" s="97"/>
      <c r="B35" s="98"/>
      <c r="E35" s="64"/>
      <c r="F35" s="64"/>
      <c r="G35" s="64"/>
      <c r="H35" s="64"/>
      <c r="I35" s="64"/>
      <c r="J35" s="64"/>
      <c r="L35" s="93" t="str">
        <f>($A$8)</f>
        <v>Nagy D</v>
      </c>
      <c r="N35" s="94">
        <v>1</v>
      </c>
      <c r="O35" s="95" t="s">
        <v>668</v>
      </c>
      <c r="P35" s="94">
        <v>0</v>
      </c>
      <c r="R35" s="64" t="str">
        <f>($A$10)</f>
        <v>Réger</v>
      </c>
      <c r="S35" s="64"/>
      <c r="V35" s="64"/>
      <c r="Z35" s="64"/>
      <c r="AA35" s="99"/>
      <c r="AB35" s="95"/>
      <c r="AC35" s="99"/>
      <c r="AE35" s="64"/>
      <c r="AF35" s="64"/>
      <c r="AG35" s="64"/>
      <c r="AH35" s="64"/>
      <c r="AI35" s="64"/>
      <c r="AJ35" s="64"/>
      <c r="AL35" s="64"/>
      <c r="AM35" s="64"/>
      <c r="AN35" s="64"/>
      <c r="AO35" s="64"/>
      <c r="AQ35" s="96"/>
    </row>
    <row r="36" spans="1:44" ht="3.75" customHeight="1" x14ac:dyDescent="0.3">
      <c r="A36" s="97"/>
      <c r="B36" s="98"/>
      <c r="C36" s="100"/>
      <c r="D36" s="101"/>
      <c r="E36" s="98"/>
      <c r="F36" s="98"/>
      <c r="G36" s="98"/>
      <c r="H36" s="98"/>
      <c r="I36" s="98"/>
      <c r="J36" s="98"/>
      <c r="K36" s="102"/>
      <c r="L36" s="102"/>
      <c r="M36" s="102"/>
      <c r="N36" s="98"/>
      <c r="O36" s="103"/>
      <c r="P36" s="104"/>
      <c r="Q36" s="103"/>
      <c r="R36" s="98"/>
      <c r="S36" s="98"/>
      <c r="T36" s="102"/>
      <c r="U36" s="102"/>
      <c r="V36" s="98"/>
      <c r="W36" s="102"/>
      <c r="X36" s="102"/>
      <c r="Y36" s="102"/>
      <c r="Z36" s="98"/>
      <c r="AA36" s="103"/>
      <c r="AB36" s="104"/>
      <c r="AC36" s="103"/>
      <c r="AD36" s="102"/>
      <c r="AE36" s="98"/>
      <c r="AF36" s="98"/>
      <c r="AG36" s="98"/>
    </row>
    <row r="37" spans="1:44" s="64" customFormat="1" ht="26.25" x14ac:dyDescent="0.3">
      <c r="A37" s="89">
        <v>6</v>
      </c>
      <c r="B37" s="105"/>
      <c r="D37" s="91"/>
      <c r="K37" s="92"/>
      <c r="L37" s="93" t="str">
        <f>($A$3)</f>
        <v>Szatmári</v>
      </c>
      <c r="M37" s="92"/>
      <c r="N37" s="94">
        <v>1</v>
      </c>
      <c r="O37" s="95" t="s">
        <v>668</v>
      </c>
      <c r="P37" s="94">
        <v>0</v>
      </c>
      <c r="R37" s="64" t="str">
        <f>($A$5)</f>
        <v>Donáth</v>
      </c>
      <c r="W37" s="92"/>
      <c r="X37" s="92"/>
      <c r="Y37" s="92"/>
      <c r="AQ37" s="96"/>
    </row>
    <row r="38" spans="1:44" ht="20.25" x14ac:dyDescent="0.3">
      <c r="A38" s="97"/>
      <c r="B38" s="106"/>
      <c r="E38" s="64"/>
      <c r="F38" s="64"/>
      <c r="G38" s="64"/>
      <c r="H38" s="64"/>
      <c r="I38" s="64"/>
      <c r="J38" s="64"/>
      <c r="L38" s="93" t="str">
        <f>($A$4)</f>
        <v>Bottyán</v>
      </c>
      <c r="N38" s="94">
        <v>7</v>
      </c>
      <c r="O38" s="95" t="s">
        <v>668</v>
      </c>
      <c r="P38" s="94">
        <v>2</v>
      </c>
      <c r="R38" s="64" t="str">
        <f>($A$10)</f>
        <v>Réger</v>
      </c>
      <c r="S38" s="64"/>
      <c r="V38" s="64"/>
      <c r="Z38" s="64"/>
      <c r="AA38" s="99"/>
      <c r="AB38" s="95"/>
      <c r="AC38" s="99"/>
      <c r="AE38" s="64"/>
      <c r="AF38" s="64"/>
      <c r="AG38" s="64"/>
      <c r="AH38" s="64"/>
      <c r="AI38" s="64"/>
      <c r="AJ38" s="64"/>
      <c r="AL38" s="64"/>
      <c r="AM38" s="64"/>
      <c r="AN38" s="64"/>
      <c r="AO38" s="64"/>
      <c r="AQ38" s="96"/>
    </row>
    <row r="39" spans="1:44" ht="20.25" x14ac:dyDescent="0.3">
      <c r="A39" s="97"/>
      <c r="B39" s="106"/>
      <c r="D39" s="91"/>
      <c r="E39" s="64"/>
      <c r="F39" s="64"/>
      <c r="G39" s="64"/>
      <c r="H39" s="64"/>
      <c r="I39" s="64"/>
      <c r="J39" s="64"/>
      <c r="L39" s="93" t="str">
        <f>($A$6)</f>
        <v>Najror</v>
      </c>
      <c r="N39" s="94">
        <v>1</v>
      </c>
      <c r="O39" s="95" t="s">
        <v>668</v>
      </c>
      <c r="P39" s="94">
        <v>2</v>
      </c>
      <c r="Q39" s="64"/>
      <c r="R39" s="64" t="str">
        <f>($A$9)</f>
        <v>Bánfalvi</v>
      </c>
      <c r="S39" s="64"/>
      <c r="V39" s="64"/>
      <c r="Z39" s="64"/>
      <c r="AA39" s="92"/>
      <c r="AB39" s="92"/>
      <c r="AC39" s="92"/>
      <c r="AE39" s="64"/>
      <c r="AF39" s="64"/>
      <c r="AG39" s="64"/>
      <c r="AH39" s="64"/>
      <c r="AI39" s="64"/>
      <c r="AJ39" s="64"/>
      <c r="AL39" s="64"/>
      <c r="AM39" s="64"/>
      <c r="AN39" s="64"/>
      <c r="AO39" s="64"/>
      <c r="AQ39" s="96"/>
      <c r="AR39" s="64"/>
    </row>
    <row r="40" spans="1:44" ht="20.25" x14ac:dyDescent="0.3">
      <c r="A40" s="97"/>
      <c r="B40" s="106"/>
      <c r="E40" s="64"/>
      <c r="F40" s="64"/>
      <c r="G40" s="64"/>
      <c r="H40" s="64"/>
      <c r="I40" s="64"/>
      <c r="J40" s="64"/>
      <c r="L40" s="93" t="str">
        <f>($A$7)</f>
        <v>Góbi</v>
      </c>
      <c r="N40" s="94">
        <v>1</v>
      </c>
      <c r="O40" s="95" t="s">
        <v>668</v>
      </c>
      <c r="P40" s="94">
        <v>2</v>
      </c>
      <c r="R40" s="64" t="str">
        <f>($A$8)</f>
        <v>Nagy D</v>
      </c>
      <c r="S40" s="64"/>
      <c r="V40" s="64"/>
      <c r="Z40" s="64"/>
      <c r="AA40" s="99"/>
      <c r="AB40" s="95"/>
      <c r="AC40" s="99"/>
      <c r="AE40" s="64"/>
      <c r="AF40" s="64"/>
      <c r="AG40" s="64"/>
      <c r="AH40" s="64"/>
      <c r="AI40" s="64"/>
      <c r="AJ40" s="64"/>
      <c r="AL40" s="64"/>
      <c r="AM40" s="64"/>
      <c r="AN40" s="64"/>
      <c r="AO40" s="64"/>
      <c r="AQ40" s="96"/>
    </row>
    <row r="41" spans="1:44" ht="3.75" customHeight="1" x14ac:dyDescent="0.3">
      <c r="A41" s="97"/>
      <c r="B41" s="106"/>
      <c r="C41" s="107"/>
      <c r="D41" s="108"/>
      <c r="E41" s="106"/>
      <c r="F41" s="106"/>
      <c r="G41" s="106"/>
      <c r="H41" s="106"/>
      <c r="I41" s="106"/>
      <c r="J41" s="106"/>
      <c r="K41" s="109"/>
      <c r="L41" s="109"/>
      <c r="M41" s="109"/>
      <c r="N41" s="106"/>
      <c r="O41" s="110"/>
      <c r="P41" s="111"/>
      <c r="Q41" s="110"/>
      <c r="R41" s="106"/>
      <c r="S41" s="106"/>
      <c r="T41" s="109"/>
      <c r="U41" s="109"/>
      <c r="V41" s="106"/>
      <c r="W41" s="109"/>
      <c r="X41" s="109"/>
      <c r="Y41" s="109"/>
      <c r="Z41" s="106"/>
      <c r="AA41" s="110"/>
      <c r="AB41" s="111"/>
      <c r="AC41" s="110"/>
      <c r="AD41" s="109"/>
      <c r="AE41" s="106"/>
      <c r="AF41" s="106"/>
      <c r="AG41" s="106"/>
    </row>
    <row r="42" spans="1:44" s="64" customFormat="1" ht="26.25" x14ac:dyDescent="0.3">
      <c r="A42" s="89">
        <v>7</v>
      </c>
      <c r="B42" s="90"/>
      <c r="D42" s="91"/>
      <c r="K42" s="92"/>
      <c r="L42" s="93" t="str">
        <f>($A$3)</f>
        <v>Szatmári</v>
      </c>
      <c r="M42" s="92"/>
      <c r="N42" s="94">
        <v>0</v>
      </c>
      <c r="O42" s="95" t="s">
        <v>668</v>
      </c>
      <c r="P42" s="94">
        <v>1</v>
      </c>
      <c r="R42" s="64" t="str">
        <f>($A$4)</f>
        <v>Bottyán</v>
      </c>
      <c r="W42" s="92"/>
      <c r="X42" s="92"/>
      <c r="Y42" s="92"/>
      <c r="AQ42" s="96"/>
    </row>
    <row r="43" spans="1:44" ht="20.25" x14ac:dyDescent="0.3">
      <c r="A43" s="97"/>
      <c r="B43" s="98"/>
      <c r="E43" s="64"/>
      <c r="F43" s="64"/>
      <c r="G43" s="64"/>
      <c r="H43" s="64"/>
      <c r="I43" s="64"/>
      <c r="J43" s="64"/>
      <c r="L43" s="93" t="str">
        <f>($A$5)</f>
        <v>Donáth</v>
      </c>
      <c r="N43" s="94">
        <v>2</v>
      </c>
      <c r="O43" s="95" t="s">
        <v>668</v>
      </c>
      <c r="P43" s="94">
        <v>1</v>
      </c>
      <c r="R43" s="64" t="str">
        <f>($A$9)</f>
        <v>Bánfalvi</v>
      </c>
      <c r="S43" s="64"/>
      <c r="V43" s="64"/>
      <c r="Z43" s="64"/>
      <c r="AA43" s="99"/>
      <c r="AB43" s="95"/>
      <c r="AC43" s="99"/>
      <c r="AE43" s="64"/>
      <c r="AF43" s="64"/>
      <c r="AG43" s="64"/>
      <c r="AH43" s="64"/>
      <c r="AI43" s="64"/>
      <c r="AJ43" s="64"/>
      <c r="AL43" s="64"/>
      <c r="AM43" s="64"/>
      <c r="AN43" s="64"/>
      <c r="AO43" s="64"/>
      <c r="AQ43" s="96"/>
    </row>
    <row r="44" spans="1:44" ht="20.25" x14ac:dyDescent="0.3">
      <c r="A44" s="97"/>
      <c r="B44" s="98"/>
      <c r="D44" s="91"/>
      <c r="E44" s="64"/>
      <c r="F44" s="64"/>
      <c r="G44" s="64"/>
      <c r="H44" s="64"/>
      <c r="I44" s="64"/>
      <c r="J44" s="64"/>
      <c r="L44" s="93" t="str">
        <f>($A$6)</f>
        <v>Najror</v>
      </c>
      <c r="N44" s="94">
        <v>1</v>
      </c>
      <c r="O44" s="95" t="s">
        <v>668</v>
      </c>
      <c r="P44" s="94">
        <v>3</v>
      </c>
      <c r="Q44" s="64"/>
      <c r="R44" s="64" t="str">
        <f>($A$8)</f>
        <v>Nagy D</v>
      </c>
      <c r="S44" s="64"/>
      <c r="V44" s="64"/>
      <c r="Z44" s="64"/>
      <c r="AA44" s="92"/>
      <c r="AB44" s="92"/>
      <c r="AC44" s="92"/>
      <c r="AE44" s="64"/>
      <c r="AF44" s="64"/>
      <c r="AG44" s="64"/>
      <c r="AH44" s="64"/>
      <c r="AI44" s="64"/>
      <c r="AJ44" s="64"/>
      <c r="AL44" s="64"/>
      <c r="AM44" s="64"/>
      <c r="AN44" s="64"/>
      <c r="AO44" s="64"/>
      <c r="AQ44" s="96"/>
      <c r="AR44" s="64"/>
    </row>
    <row r="45" spans="1:44" ht="20.25" x14ac:dyDescent="0.3">
      <c r="A45" s="97"/>
      <c r="B45" s="98"/>
      <c r="E45" s="64"/>
      <c r="F45" s="64"/>
      <c r="G45" s="64"/>
      <c r="H45" s="64"/>
      <c r="I45" s="64"/>
      <c r="J45" s="64"/>
      <c r="L45" s="93" t="str">
        <f>($A$7)</f>
        <v>Góbi</v>
      </c>
      <c r="N45" s="94">
        <v>3</v>
      </c>
      <c r="O45" s="95" t="s">
        <v>668</v>
      </c>
      <c r="P45" s="94">
        <v>3</v>
      </c>
      <c r="R45" s="64" t="str">
        <f>($A$10)</f>
        <v>Réger</v>
      </c>
      <c r="S45" s="64"/>
      <c r="V45" s="64"/>
      <c r="Z45" s="64"/>
      <c r="AA45" s="99"/>
      <c r="AB45" s="95"/>
      <c r="AC45" s="99"/>
      <c r="AE45" s="64"/>
      <c r="AF45" s="64"/>
      <c r="AG45" s="64"/>
      <c r="AH45" s="64"/>
      <c r="AI45" s="64"/>
      <c r="AJ45" s="64"/>
      <c r="AL45" s="64"/>
      <c r="AM45" s="64"/>
      <c r="AN45" s="64"/>
      <c r="AO45" s="64"/>
      <c r="AQ45" s="96"/>
    </row>
    <row r="46" spans="1:44" ht="3.75" customHeight="1" x14ac:dyDescent="0.3">
      <c r="A46" s="97"/>
      <c r="B46" s="98"/>
      <c r="C46" s="100"/>
      <c r="D46" s="101"/>
      <c r="E46" s="98"/>
      <c r="F46" s="98"/>
      <c r="G46" s="98"/>
      <c r="H46" s="98"/>
      <c r="I46" s="98"/>
      <c r="J46" s="98"/>
      <c r="K46" s="102"/>
      <c r="L46" s="102"/>
      <c r="M46" s="102"/>
      <c r="N46" s="98"/>
      <c r="O46" s="103"/>
      <c r="P46" s="104"/>
      <c r="Q46" s="103"/>
      <c r="R46" s="98"/>
      <c r="S46" s="98"/>
      <c r="T46" s="102"/>
      <c r="U46" s="102"/>
      <c r="V46" s="98"/>
      <c r="W46" s="102"/>
      <c r="X46" s="102"/>
      <c r="Y46" s="102"/>
      <c r="Z46" s="98"/>
      <c r="AA46" s="103"/>
      <c r="AB46" s="104"/>
      <c r="AC46" s="103"/>
      <c r="AD46" s="102"/>
      <c r="AE46" s="98"/>
      <c r="AF46" s="98"/>
      <c r="AG46" s="98"/>
    </row>
  </sheetData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5"/>
  <sheetViews>
    <sheetView workbookViewId="0">
      <selection activeCell="L18" sqref="L18"/>
    </sheetView>
  </sheetViews>
  <sheetFormatPr defaultRowHeight="15" x14ac:dyDescent="0.25"/>
  <cols>
    <col min="1" max="1" width="9.7109375" style="131" customWidth="1"/>
    <col min="2" max="2" width="14.28515625" style="131" customWidth="1"/>
    <col min="3" max="3" width="7.7109375" style="131" customWidth="1"/>
    <col min="4" max="4" width="16" style="131" customWidth="1"/>
    <col min="5" max="7" width="9.140625" style="131"/>
    <col min="8" max="8" width="4.7109375" style="131" customWidth="1"/>
    <col min="9" max="249" width="9.140625" style="131"/>
    <col min="250" max="250" width="4" style="131" customWidth="1"/>
    <col min="251" max="251" width="14.42578125" style="131" customWidth="1"/>
    <col min="252" max="253" width="9.140625" style="131"/>
    <col min="254" max="254" width="13.140625" style="131" customWidth="1"/>
    <col min="255" max="255" width="14" style="131" customWidth="1"/>
    <col min="256" max="256" width="13.28515625" style="131" customWidth="1"/>
    <col min="257" max="257" width="4.140625" style="131" customWidth="1"/>
    <col min="258" max="258" width="14.28515625" style="131" customWidth="1"/>
    <col min="259" max="259" width="2.85546875" style="131" customWidth="1"/>
    <col min="260" max="260" width="16" style="131" customWidth="1"/>
    <col min="261" max="263" width="9.140625" style="131"/>
    <col min="264" max="264" width="4.7109375" style="131" customWidth="1"/>
    <col min="265" max="505" width="9.140625" style="131"/>
    <col min="506" max="506" width="4" style="131" customWidth="1"/>
    <col min="507" max="507" width="14.42578125" style="131" customWidth="1"/>
    <col min="508" max="509" width="9.140625" style="131"/>
    <col min="510" max="510" width="13.140625" style="131" customWidth="1"/>
    <col min="511" max="511" width="14" style="131" customWidth="1"/>
    <col min="512" max="512" width="13.28515625" style="131" customWidth="1"/>
    <col min="513" max="513" width="4.140625" style="131" customWidth="1"/>
    <col min="514" max="514" width="14.28515625" style="131" customWidth="1"/>
    <col min="515" max="515" width="2.85546875" style="131" customWidth="1"/>
    <col min="516" max="516" width="16" style="131" customWidth="1"/>
    <col min="517" max="519" width="9.140625" style="131"/>
    <col min="520" max="520" width="4.7109375" style="131" customWidth="1"/>
    <col min="521" max="761" width="9.140625" style="131"/>
    <col min="762" max="762" width="4" style="131" customWidth="1"/>
    <col min="763" max="763" width="14.42578125" style="131" customWidth="1"/>
    <col min="764" max="765" width="9.140625" style="131"/>
    <col min="766" max="766" width="13.140625" style="131" customWidth="1"/>
    <col min="767" max="767" width="14" style="131" customWidth="1"/>
    <col min="768" max="768" width="13.28515625" style="131" customWidth="1"/>
    <col min="769" max="769" width="4.140625" style="131" customWidth="1"/>
    <col min="770" max="770" width="14.28515625" style="131" customWidth="1"/>
    <col min="771" max="771" width="2.85546875" style="131" customWidth="1"/>
    <col min="772" max="772" width="16" style="131" customWidth="1"/>
    <col min="773" max="775" width="9.140625" style="131"/>
    <col min="776" max="776" width="4.7109375" style="131" customWidth="1"/>
    <col min="777" max="1017" width="9.140625" style="131"/>
    <col min="1018" max="1018" width="4" style="131" customWidth="1"/>
    <col min="1019" max="1019" width="14.42578125" style="131" customWidth="1"/>
    <col min="1020" max="1021" width="9.140625" style="131"/>
    <col min="1022" max="1022" width="13.140625" style="131" customWidth="1"/>
    <col min="1023" max="1023" width="14" style="131" customWidth="1"/>
    <col min="1024" max="1024" width="13.28515625" style="131" customWidth="1"/>
    <col min="1025" max="1025" width="4.140625" style="131" customWidth="1"/>
    <col min="1026" max="1026" width="14.28515625" style="131" customWidth="1"/>
    <col min="1027" max="1027" width="2.85546875" style="131" customWidth="1"/>
    <col min="1028" max="1028" width="16" style="131" customWidth="1"/>
    <col min="1029" max="1031" width="9.140625" style="131"/>
    <col min="1032" max="1032" width="4.7109375" style="131" customWidth="1"/>
    <col min="1033" max="1273" width="9.140625" style="131"/>
    <col min="1274" max="1274" width="4" style="131" customWidth="1"/>
    <col min="1275" max="1275" width="14.42578125" style="131" customWidth="1"/>
    <col min="1276" max="1277" width="9.140625" style="131"/>
    <col min="1278" max="1278" width="13.140625" style="131" customWidth="1"/>
    <col min="1279" max="1279" width="14" style="131" customWidth="1"/>
    <col min="1280" max="1280" width="13.28515625" style="131" customWidth="1"/>
    <col min="1281" max="1281" width="4.140625" style="131" customWidth="1"/>
    <col min="1282" max="1282" width="14.28515625" style="131" customWidth="1"/>
    <col min="1283" max="1283" width="2.85546875" style="131" customWidth="1"/>
    <col min="1284" max="1284" width="16" style="131" customWidth="1"/>
    <col min="1285" max="1287" width="9.140625" style="131"/>
    <col min="1288" max="1288" width="4.7109375" style="131" customWidth="1"/>
    <col min="1289" max="1529" width="9.140625" style="131"/>
    <col min="1530" max="1530" width="4" style="131" customWidth="1"/>
    <col min="1531" max="1531" width="14.42578125" style="131" customWidth="1"/>
    <col min="1532" max="1533" width="9.140625" style="131"/>
    <col min="1534" max="1534" width="13.140625" style="131" customWidth="1"/>
    <col min="1535" max="1535" width="14" style="131" customWidth="1"/>
    <col min="1536" max="1536" width="13.28515625" style="131" customWidth="1"/>
    <col min="1537" max="1537" width="4.140625" style="131" customWidth="1"/>
    <col min="1538" max="1538" width="14.28515625" style="131" customWidth="1"/>
    <col min="1539" max="1539" width="2.85546875" style="131" customWidth="1"/>
    <col min="1540" max="1540" width="16" style="131" customWidth="1"/>
    <col min="1541" max="1543" width="9.140625" style="131"/>
    <col min="1544" max="1544" width="4.7109375" style="131" customWidth="1"/>
    <col min="1545" max="1785" width="9.140625" style="131"/>
    <col min="1786" max="1786" width="4" style="131" customWidth="1"/>
    <col min="1787" max="1787" width="14.42578125" style="131" customWidth="1"/>
    <col min="1788" max="1789" width="9.140625" style="131"/>
    <col min="1790" max="1790" width="13.140625" style="131" customWidth="1"/>
    <col min="1791" max="1791" width="14" style="131" customWidth="1"/>
    <col min="1792" max="1792" width="13.28515625" style="131" customWidth="1"/>
    <col min="1793" max="1793" width="4.140625" style="131" customWidth="1"/>
    <col min="1794" max="1794" width="14.28515625" style="131" customWidth="1"/>
    <col min="1795" max="1795" width="2.85546875" style="131" customWidth="1"/>
    <col min="1796" max="1796" width="16" style="131" customWidth="1"/>
    <col min="1797" max="1799" width="9.140625" style="131"/>
    <col min="1800" max="1800" width="4.7109375" style="131" customWidth="1"/>
    <col min="1801" max="2041" width="9.140625" style="131"/>
    <col min="2042" max="2042" width="4" style="131" customWidth="1"/>
    <col min="2043" max="2043" width="14.42578125" style="131" customWidth="1"/>
    <col min="2044" max="2045" width="9.140625" style="131"/>
    <col min="2046" max="2046" width="13.140625" style="131" customWidth="1"/>
    <col min="2047" max="2047" width="14" style="131" customWidth="1"/>
    <col min="2048" max="2048" width="13.28515625" style="131" customWidth="1"/>
    <col min="2049" max="2049" width="4.140625" style="131" customWidth="1"/>
    <col min="2050" max="2050" width="14.28515625" style="131" customWidth="1"/>
    <col min="2051" max="2051" width="2.85546875" style="131" customWidth="1"/>
    <col min="2052" max="2052" width="16" style="131" customWidth="1"/>
    <col min="2053" max="2055" width="9.140625" style="131"/>
    <col min="2056" max="2056" width="4.7109375" style="131" customWidth="1"/>
    <col min="2057" max="2297" width="9.140625" style="131"/>
    <col min="2298" max="2298" width="4" style="131" customWidth="1"/>
    <col min="2299" max="2299" width="14.42578125" style="131" customWidth="1"/>
    <col min="2300" max="2301" width="9.140625" style="131"/>
    <col min="2302" max="2302" width="13.140625" style="131" customWidth="1"/>
    <col min="2303" max="2303" width="14" style="131" customWidth="1"/>
    <col min="2304" max="2304" width="13.28515625" style="131" customWidth="1"/>
    <col min="2305" max="2305" width="4.140625" style="131" customWidth="1"/>
    <col min="2306" max="2306" width="14.28515625" style="131" customWidth="1"/>
    <col min="2307" max="2307" width="2.85546875" style="131" customWidth="1"/>
    <col min="2308" max="2308" width="16" style="131" customWidth="1"/>
    <col min="2309" max="2311" width="9.140625" style="131"/>
    <col min="2312" max="2312" width="4.7109375" style="131" customWidth="1"/>
    <col min="2313" max="2553" width="9.140625" style="131"/>
    <col min="2554" max="2554" width="4" style="131" customWidth="1"/>
    <col min="2555" max="2555" width="14.42578125" style="131" customWidth="1"/>
    <col min="2556" max="2557" width="9.140625" style="131"/>
    <col min="2558" max="2558" width="13.140625" style="131" customWidth="1"/>
    <col min="2559" max="2559" width="14" style="131" customWidth="1"/>
    <col min="2560" max="2560" width="13.28515625" style="131" customWidth="1"/>
    <col min="2561" max="2561" width="4.140625" style="131" customWidth="1"/>
    <col min="2562" max="2562" width="14.28515625" style="131" customWidth="1"/>
    <col min="2563" max="2563" width="2.85546875" style="131" customWidth="1"/>
    <col min="2564" max="2564" width="16" style="131" customWidth="1"/>
    <col min="2565" max="2567" width="9.140625" style="131"/>
    <col min="2568" max="2568" width="4.7109375" style="131" customWidth="1"/>
    <col min="2569" max="2809" width="9.140625" style="131"/>
    <col min="2810" max="2810" width="4" style="131" customWidth="1"/>
    <col min="2811" max="2811" width="14.42578125" style="131" customWidth="1"/>
    <col min="2812" max="2813" width="9.140625" style="131"/>
    <col min="2814" max="2814" width="13.140625" style="131" customWidth="1"/>
    <col min="2815" max="2815" width="14" style="131" customWidth="1"/>
    <col min="2816" max="2816" width="13.28515625" style="131" customWidth="1"/>
    <col min="2817" max="2817" width="4.140625" style="131" customWidth="1"/>
    <col min="2818" max="2818" width="14.28515625" style="131" customWidth="1"/>
    <col min="2819" max="2819" width="2.85546875" style="131" customWidth="1"/>
    <col min="2820" max="2820" width="16" style="131" customWidth="1"/>
    <col min="2821" max="2823" width="9.140625" style="131"/>
    <col min="2824" max="2824" width="4.7109375" style="131" customWidth="1"/>
    <col min="2825" max="3065" width="9.140625" style="131"/>
    <col min="3066" max="3066" width="4" style="131" customWidth="1"/>
    <col min="3067" max="3067" width="14.42578125" style="131" customWidth="1"/>
    <col min="3068" max="3069" width="9.140625" style="131"/>
    <col min="3070" max="3070" width="13.140625" style="131" customWidth="1"/>
    <col min="3071" max="3071" width="14" style="131" customWidth="1"/>
    <col min="3072" max="3072" width="13.28515625" style="131" customWidth="1"/>
    <col min="3073" max="3073" width="4.140625" style="131" customWidth="1"/>
    <col min="3074" max="3074" width="14.28515625" style="131" customWidth="1"/>
    <col min="3075" max="3075" width="2.85546875" style="131" customWidth="1"/>
    <col min="3076" max="3076" width="16" style="131" customWidth="1"/>
    <col min="3077" max="3079" width="9.140625" style="131"/>
    <col min="3080" max="3080" width="4.7109375" style="131" customWidth="1"/>
    <col min="3081" max="3321" width="9.140625" style="131"/>
    <col min="3322" max="3322" width="4" style="131" customWidth="1"/>
    <col min="3323" max="3323" width="14.42578125" style="131" customWidth="1"/>
    <col min="3324" max="3325" width="9.140625" style="131"/>
    <col min="3326" max="3326" width="13.140625" style="131" customWidth="1"/>
    <col min="3327" max="3327" width="14" style="131" customWidth="1"/>
    <col min="3328" max="3328" width="13.28515625" style="131" customWidth="1"/>
    <col min="3329" max="3329" width="4.140625" style="131" customWidth="1"/>
    <col min="3330" max="3330" width="14.28515625" style="131" customWidth="1"/>
    <col min="3331" max="3331" width="2.85546875" style="131" customWidth="1"/>
    <col min="3332" max="3332" width="16" style="131" customWidth="1"/>
    <col min="3333" max="3335" width="9.140625" style="131"/>
    <col min="3336" max="3336" width="4.7109375" style="131" customWidth="1"/>
    <col min="3337" max="3577" width="9.140625" style="131"/>
    <col min="3578" max="3578" width="4" style="131" customWidth="1"/>
    <col min="3579" max="3579" width="14.42578125" style="131" customWidth="1"/>
    <col min="3580" max="3581" width="9.140625" style="131"/>
    <col min="3582" max="3582" width="13.140625" style="131" customWidth="1"/>
    <col min="3583" max="3583" width="14" style="131" customWidth="1"/>
    <col min="3584" max="3584" width="13.28515625" style="131" customWidth="1"/>
    <col min="3585" max="3585" width="4.140625" style="131" customWidth="1"/>
    <col min="3586" max="3586" width="14.28515625" style="131" customWidth="1"/>
    <col min="3587" max="3587" width="2.85546875" style="131" customWidth="1"/>
    <col min="3588" max="3588" width="16" style="131" customWidth="1"/>
    <col min="3589" max="3591" width="9.140625" style="131"/>
    <col min="3592" max="3592" width="4.7109375" style="131" customWidth="1"/>
    <col min="3593" max="3833" width="9.140625" style="131"/>
    <col min="3834" max="3834" width="4" style="131" customWidth="1"/>
    <col min="3835" max="3835" width="14.42578125" style="131" customWidth="1"/>
    <col min="3836" max="3837" width="9.140625" style="131"/>
    <col min="3838" max="3838" width="13.140625" style="131" customWidth="1"/>
    <col min="3839" max="3839" width="14" style="131" customWidth="1"/>
    <col min="3840" max="3840" width="13.28515625" style="131" customWidth="1"/>
    <col min="3841" max="3841" width="4.140625" style="131" customWidth="1"/>
    <col min="3842" max="3842" width="14.28515625" style="131" customWidth="1"/>
    <col min="3843" max="3843" width="2.85546875" style="131" customWidth="1"/>
    <col min="3844" max="3844" width="16" style="131" customWidth="1"/>
    <col min="3845" max="3847" width="9.140625" style="131"/>
    <col min="3848" max="3848" width="4.7109375" style="131" customWidth="1"/>
    <col min="3849" max="4089" width="9.140625" style="131"/>
    <col min="4090" max="4090" width="4" style="131" customWidth="1"/>
    <col min="4091" max="4091" width="14.42578125" style="131" customWidth="1"/>
    <col min="4092" max="4093" width="9.140625" style="131"/>
    <col min="4094" max="4094" width="13.140625" style="131" customWidth="1"/>
    <col min="4095" max="4095" width="14" style="131" customWidth="1"/>
    <col min="4096" max="4096" width="13.28515625" style="131" customWidth="1"/>
    <col min="4097" max="4097" width="4.140625" style="131" customWidth="1"/>
    <col min="4098" max="4098" width="14.28515625" style="131" customWidth="1"/>
    <col min="4099" max="4099" width="2.85546875" style="131" customWidth="1"/>
    <col min="4100" max="4100" width="16" style="131" customWidth="1"/>
    <col min="4101" max="4103" width="9.140625" style="131"/>
    <col min="4104" max="4104" width="4.7109375" style="131" customWidth="1"/>
    <col min="4105" max="4345" width="9.140625" style="131"/>
    <col min="4346" max="4346" width="4" style="131" customWidth="1"/>
    <col min="4347" max="4347" width="14.42578125" style="131" customWidth="1"/>
    <col min="4348" max="4349" width="9.140625" style="131"/>
    <col min="4350" max="4350" width="13.140625" style="131" customWidth="1"/>
    <col min="4351" max="4351" width="14" style="131" customWidth="1"/>
    <col min="4352" max="4352" width="13.28515625" style="131" customWidth="1"/>
    <col min="4353" max="4353" width="4.140625" style="131" customWidth="1"/>
    <col min="4354" max="4354" width="14.28515625" style="131" customWidth="1"/>
    <col min="4355" max="4355" width="2.85546875" style="131" customWidth="1"/>
    <col min="4356" max="4356" width="16" style="131" customWidth="1"/>
    <col min="4357" max="4359" width="9.140625" style="131"/>
    <col min="4360" max="4360" width="4.7109375" style="131" customWidth="1"/>
    <col min="4361" max="4601" width="9.140625" style="131"/>
    <col min="4602" max="4602" width="4" style="131" customWidth="1"/>
    <col min="4603" max="4603" width="14.42578125" style="131" customWidth="1"/>
    <col min="4604" max="4605" width="9.140625" style="131"/>
    <col min="4606" max="4606" width="13.140625" style="131" customWidth="1"/>
    <col min="4607" max="4607" width="14" style="131" customWidth="1"/>
    <col min="4608" max="4608" width="13.28515625" style="131" customWidth="1"/>
    <col min="4609" max="4609" width="4.140625" style="131" customWidth="1"/>
    <col min="4610" max="4610" width="14.28515625" style="131" customWidth="1"/>
    <col min="4611" max="4611" width="2.85546875" style="131" customWidth="1"/>
    <col min="4612" max="4612" width="16" style="131" customWidth="1"/>
    <col min="4613" max="4615" width="9.140625" style="131"/>
    <col min="4616" max="4616" width="4.7109375" style="131" customWidth="1"/>
    <col min="4617" max="4857" width="9.140625" style="131"/>
    <col min="4858" max="4858" width="4" style="131" customWidth="1"/>
    <col min="4859" max="4859" width="14.42578125" style="131" customWidth="1"/>
    <col min="4860" max="4861" width="9.140625" style="131"/>
    <col min="4862" max="4862" width="13.140625" style="131" customWidth="1"/>
    <col min="4863" max="4863" width="14" style="131" customWidth="1"/>
    <col min="4864" max="4864" width="13.28515625" style="131" customWidth="1"/>
    <col min="4865" max="4865" width="4.140625" style="131" customWidth="1"/>
    <col min="4866" max="4866" width="14.28515625" style="131" customWidth="1"/>
    <col min="4867" max="4867" width="2.85546875" style="131" customWidth="1"/>
    <col min="4868" max="4868" width="16" style="131" customWidth="1"/>
    <col min="4869" max="4871" width="9.140625" style="131"/>
    <col min="4872" max="4872" width="4.7109375" style="131" customWidth="1"/>
    <col min="4873" max="5113" width="9.140625" style="131"/>
    <col min="5114" max="5114" width="4" style="131" customWidth="1"/>
    <col min="5115" max="5115" width="14.42578125" style="131" customWidth="1"/>
    <col min="5116" max="5117" width="9.140625" style="131"/>
    <col min="5118" max="5118" width="13.140625" style="131" customWidth="1"/>
    <col min="5119" max="5119" width="14" style="131" customWidth="1"/>
    <col min="5120" max="5120" width="13.28515625" style="131" customWidth="1"/>
    <col min="5121" max="5121" width="4.140625" style="131" customWidth="1"/>
    <col min="5122" max="5122" width="14.28515625" style="131" customWidth="1"/>
    <col min="5123" max="5123" width="2.85546875" style="131" customWidth="1"/>
    <col min="5124" max="5124" width="16" style="131" customWidth="1"/>
    <col min="5125" max="5127" width="9.140625" style="131"/>
    <col min="5128" max="5128" width="4.7109375" style="131" customWidth="1"/>
    <col min="5129" max="5369" width="9.140625" style="131"/>
    <col min="5370" max="5370" width="4" style="131" customWidth="1"/>
    <col min="5371" max="5371" width="14.42578125" style="131" customWidth="1"/>
    <col min="5372" max="5373" width="9.140625" style="131"/>
    <col min="5374" max="5374" width="13.140625" style="131" customWidth="1"/>
    <col min="5375" max="5375" width="14" style="131" customWidth="1"/>
    <col min="5376" max="5376" width="13.28515625" style="131" customWidth="1"/>
    <col min="5377" max="5377" width="4.140625" style="131" customWidth="1"/>
    <col min="5378" max="5378" width="14.28515625" style="131" customWidth="1"/>
    <col min="5379" max="5379" width="2.85546875" style="131" customWidth="1"/>
    <col min="5380" max="5380" width="16" style="131" customWidth="1"/>
    <col min="5381" max="5383" width="9.140625" style="131"/>
    <col min="5384" max="5384" width="4.7109375" style="131" customWidth="1"/>
    <col min="5385" max="5625" width="9.140625" style="131"/>
    <col min="5626" max="5626" width="4" style="131" customWidth="1"/>
    <col min="5627" max="5627" width="14.42578125" style="131" customWidth="1"/>
    <col min="5628" max="5629" width="9.140625" style="131"/>
    <col min="5630" max="5630" width="13.140625" style="131" customWidth="1"/>
    <col min="5631" max="5631" width="14" style="131" customWidth="1"/>
    <col min="5632" max="5632" width="13.28515625" style="131" customWidth="1"/>
    <col min="5633" max="5633" width="4.140625" style="131" customWidth="1"/>
    <col min="5634" max="5634" width="14.28515625" style="131" customWidth="1"/>
    <col min="5635" max="5635" width="2.85546875" style="131" customWidth="1"/>
    <col min="5636" max="5636" width="16" style="131" customWidth="1"/>
    <col min="5637" max="5639" width="9.140625" style="131"/>
    <col min="5640" max="5640" width="4.7109375" style="131" customWidth="1"/>
    <col min="5641" max="5881" width="9.140625" style="131"/>
    <col min="5882" max="5882" width="4" style="131" customWidth="1"/>
    <col min="5883" max="5883" width="14.42578125" style="131" customWidth="1"/>
    <col min="5884" max="5885" width="9.140625" style="131"/>
    <col min="5886" max="5886" width="13.140625" style="131" customWidth="1"/>
    <col min="5887" max="5887" width="14" style="131" customWidth="1"/>
    <col min="5888" max="5888" width="13.28515625" style="131" customWidth="1"/>
    <col min="5889" max="5889" width="4.140625" style="131" customWidth="1"/>
    <col min="5890" max="5890" width="14.28515625" style="131" customWidth="1"/>
    <col min="5891" max="5891" width="2.85546875" style="131" customWidth="1"/>
    <col min="5892" max="5892" width="16" style="131" customWidth="1"/>
    <col min="5893" max="5895" width="9.140625" style="131"/>
    <col min="5896" max="5896" width="4.7109375" style="131" customWidth="1"/>
    <col min="5897" max="6137" width="9.140625" style="131"/>
    <col min="6138" max="6138" width="4" style="131" customWidth="1"/>
    <col min="6139" max="6139" width="14.42578125" style="131" customWidth="1"/>
    <col min="6140" max="6141" width="9.140625" style="131"/>
    <col min="6142" max="6142" width="13.140625" style="131" customWidth="1"/>
    <col min="6143" max="6143" width="14" style="131" customWidth="1"/>
    <col min="6144" max="6144" width="13.28515625" style="131" customWidth="1"/>
    <col min="6145" max="6145" width="4.140625" style="131" customWidth="1"/>
    <col min="6146" max="6146" width="14.28515625" style="131" customWidth="1"/>
    <col min="6147" max="6147" width="2.85546875" style="131" customWidth="1"/>
    <col min="6148" max="6148" width="16" style="131" customWidth="1"/>
    <col min="6149" max="6151" width="9.140625" style="131"/>
    <col min="6152" max="6152" width="4.7109375" style="131" customWidth="1"/>
    <col min="6153" max="6393" width="9.140625" style="131"/>
    <col min="6394" max="6394" width="4" style="131" customWidth="1"/>
    <col min="6395" max="6395" width="14.42578125" style="131" customWidth="1"/>
    <col min="6396" max="6397" width="9.140625" style="131"/>
    <col min="6398" max="6398" width="13.140625" style="131" customWidth="1"/>
    <col min="6399" max="6399" width="14" style="131" customWidth="1"/>
    <col min="6400" max="6400" width="13.28515625" style="131" customWidth="1"/>
    <col min="6401" max="6401" width="4.140625" style="131" customWidth="1"/>
    <col min="6402" max="6402" width="14.28515625" style="131" customWidth="1"/>
    <col min="6403" max="6403" width="2.85546875" style="131" customWidth="1"/>
    <col min="6404" max="6404" width="16" style="131" customWidth="1"/>
    <col min="6405" max="6407" width="9.140625" style="131"/>
    <col min="6408" max="6408" width="4.7109375" style="131" customWidth="1"/>
    <col min="6409" max="6649" width="9.140625" style="131"/>
    <col min="6650" max="6650" width="4" style="131" customWidth="1"/>
    <col min="6651" max="6651" width="14.42578125" style="131" customWidth="1"/>
    <col min="6652" max="6653" width="9.140625" style="131"/>
    <col min="6654" max="6654" width="13.140625" style="131" customWidth="1"/>
    <col min="6655" max="6655" width="14" style="131" customWidth="1"/>
    <col min="6656" max="6656" width="13.28515625" style="131" customWidth="1"/>
    <col min="6657" max="6657" width="4.140625" style="131" customWidth="1"/>
    <col min="6658" max="6658" width="14.28515625" style="131" customWidth="1"/>
    <col min="6659" max="6659" width="2.85546875" style="131" customWidth="1"/>
    <col min="6660" max="6660" width="16" style="131" customWidth="1"/>
    <col min="6661" max="6663" width="9.140625" style="131"/>
    <col min="6664" max="6664" width="4.7109375" style="131" customWidth="1"/>
    <col min="6665" max="6905" width="9.140625" style="131"/>
    <col min="6906" max="6906" width="4" style="131" customWidth="1"/>
    <col min="6907" max="6907" width="14.42578125" style="131" customWidth="1"/>
    <col min="6908" max="6909" width="9.140625" style="131"/>
    <col min="6910" max="6910" width="13.140625" style="131" customWidth="1"/>
    <col min="6911" max="6911" width="14" style="131" customWidth="1"/>
    <col min="6912" max="6912" width="13.28515625" style="131" customWidth="1"/>
    <col min="6913" max="6913" width="4.140625" style="131" customWidth="1"/>
    <col min="6914" max="6914" width="14.28515625" style="131" customWidth="1"/>
    <col min="6915" max="6915" width="2.85546875" style="131" customWidth="1"/>
    <col min="6916" max="6916" width="16" style="131" customWidth="1"/>
    <col min="6917" max="6919" width="9.140625" style="131"/>
    <col min="6920" max="6920" width="4.7109375" style="131" customWidth="1"/>
    <col min="6921" max="7161" width="9.140625" style="131"/>
    <col min="7162" max="7162" width="4" style="131" customWidth="1"/>
    <col min="7163" max="7163" width="14.42578125" style="131" customWidth="1"/>
    <col min="7164" max="7165" width="9.140625" style="131"/>
    <col min="7166" max="7166" width="13.140625" style="131" customWidth="1"/>
    <col min="7167" max="7167" width="14" style="131" customWidth="1"/>
    <col min="7168" max="7168" width="13.28515625" style="131" customWidth="1"/>
    <col min="7169" max="7169" width="4.140625" style="131" customWidth="1"/>
    <col min="7170" max="7170" width="14.28515625" style="131" customWidth="1"/>
    <col min="7171" max="7171" width="2.85546875" style="131" customWidth="1"/>
    <col min="7172" max="7172" width="16" style="131" customWidth="1"/>
    <col min="7173" max="7175" width="9.140625" style="131"/>
    <col min="7176" max="7176" width="4.7109375" style="131" customWidth="1"/>
    <col min="7177" max="7417" width="9.140625" style="131"/>
    <col min="7418" max="7418" width="4" style="131" customWidth="1"/>
    <col min="7419" max="7419" width="14.42578125" style="131" customWidth="1"/>
    <col min="7420" max="7421" width="9.140625" style="131"/>
    <col min="7422" max="7422" width="13.140625" style="131" customWidth="1"/>
    <col min="7423" max="7423" width="14" style="131" customWidth="1"/>
    <col min="7424" max="7424" width="13.28515625" style="131" customWidth="1"/>
    <col min="7425" max="7425" width="4.140625" style="131" customWidth="1"/>
    <col min="7426" max="7426" width="14.28515625" style="131" customWidth="1"/>
    <col min="7427" max="7427" width="2.85546875" style="131" customWidth="1"/>
    <col min="7428" max="7428" width="16" style="131" customWidth="1"/>
    <col min="7429" max="7431" width="9.140625" style="131"/>
    <col min="7432" max="7432" width="4.7109375" style="131" customWidth="1"/>
    <col min="7433" max="7673" width="9.140625" style="131"/>
    <col min="7674" max="7674" width="4" style="131" customWidth="1"/>
    <col min="7675" max="7675" width="14.42578125" style="131" customWidth="1"/>
    <col min="7676" max="7677" width="9.140625" style="131"/>
    <col min="7678" max="7678" width="13.140625" style="131" customWidth="1"/>
    <col min="7679" max="7679" width="14" style="131" customWidth="1"/>
    <col min="7680" max="7680" width="13.28515625" style="131" customWidth="1"/>
    <col min="7681" max="7681" width="4.140625" style="131" customWidth="1"/>
    <col min="7682" max="7682" width="14.28515625" style="131" customWidth="1"/>
    <col min="7683" max="7683" width="2.85546875" style="131" customWidth="1"/>
    <col min="7684" max="7684" width="16" style="131" customWidth="1"/>
    <col min="7685" max="7687" width="9.140625" style="131"/>
    <col min="7688" max="7688" width="4.7109375" style="131" customWidth="1"/>
    <col min="7689" max="7929" width="9.140625" style="131"/>
    <col min="7930" max="7930" width="4" style="131" customWidth="1"/>
    <col min="7931" max="7931" width="14.42578125" style="131" customWidth="1"/>
    <col min="7932" max="7933" width="9.140625" style="131"/>
    <col min="7934" max="7934" width="13.140625" style="131" customWidth="1"/>
    <col min="7935" max="7935" width="14" style="131" customWidth="1"/>
    <col min="7936" max="7936" width="13.28515625" style="131" customWidth="1"/>
    <col min="7937" max="7937" width="4.140625" style="131" customWidth="1"/>
    <col min="7938" max="7938" width="14.28515625" style="131" customWidth="1"/>
    <col min="7939" max="7939" width="2.85546875" style="131" customWidth="1"/>
    <col min="7940" max="7940" width="16" style="131" customWidth="1"/>
    <col min="7941" max="7943" width="9.140625" style="131"/>
    <col min="7944" max="7944" width="4.7109375" style="131" customWidth="1"/>
    <col min="7945" max="8185" width="9.140625" style="131"/>
    <col min="8186" max="8186" width="4" style="131" customWidth="1"/>
    <col min="8187" max="8187" width="14.42578125" style="131" customWidth="1"/>
    <col min="8188" max="8189" width="9.140625" style="131"/>
    <col min="8190" max="8190" width="13.140625" style="131" customWidth="1"/>
    <col min="8191" max="8191" width="14" style="131" customWidth="1"/>
    <col min="8192" max="8192" width="13.28515625" style="131" customWidth="1"/>
    <col min="8193" max="8193" width="4.140625" style="131" customWidth="1"/>
    <col min="8194" max="8194" width="14.28515625" style="131" customWidth="1"/>
    <col min="8195" max="8195" width="2.85546875" style="131" customWidth="1"/>
    <col min="8196" max="8196" width="16" style="131" customWidth="1"/>
    <col min="8197" max="8199" width="9.140625" style="131"/>
    <col min="8200" max="8200" width="4.7109375" style="131" customWidth="1"/>
    <col min="8201" max="8441" width="9.140625" style="131"/>
    <col min="8442" max="8442" width="4" style="131" customWidth="1"/>
    <col min="8443" max="8443" width="14.42578125" style="131" customWidth="1"/>
    <col min="8444" max="8445" width="9.140625" style="131"/>
    <col min="8446" max="8446" width="13.140625" style="131" customWidth="1"/>
    <col min="8447" max="8447" width="14" style="131" customWidth="1"/>
    <col min="8448" max="8448" width="13.28515625" style="131" customWidth="1"/>
    <col min="8449" max="8449" width="4.140625" style="131" customWidth="1"/>
    <col min="8450" max="8450" width="14.28515625" style="131" customWidth="1"/>
    <col min="8451" max="8451" width="2.85546875" style="131" customWidth="1"/>
    <col min="8452" max="8452" width="16" style="131" customWidth="1"/>
    <col min="8453" max="8455" width="9.140625" style="131"/>
    <col min="8456" max="8456" width="4.7109375" style="131" customWidth="1"/>
    <col min="8457" max="8697" width="9.140625" style="131"/>
    <col min="8698" max="8698" width="4" style="131" customWidth="1"/>
    <col min="8699" max="8699" width="14.42578125" style="131" customWidth="1"/>
    <col min="8700" max="8701" width="9.140625" style="131"/>
    <col min="8702" max="8702" width="13.140625" style="131" customWidth="1"/>
    <col min="8703" max="8703" width="14" style="131" customWidth="1"/>
    <col min="8704" max="8704" width="13.28515625" style="131" customWidth="1"/>
    <col min="8705" max="8705" width="4.140625" style="131" customWidth="1"/>
    <col min="8706" max="8706" width="14.28515625" style="131" customWidth="1"/>
    <col min="8707" max="8707" width="2.85546875" style="131" customWidth="1"/>
    <col min="8708" max="8708" width="16" style="131" customWidth="1"/>
    <col min="8709" max="8711" width="9.140625" style="131"/>
    <col min="8712" max="8712" width="4.7109375" style="131" customWidth="1"/>
    <col min="8713" max="8953" width="9.140625" style="131"/>
    <col min="8954" max="8954" width="4" style="131" customWidth="1"/>
    <col min="8955" max="8955" width="14.42578125" style="131" customWidth="1"/>
    <col min="8956" max="8957" width="9.140625" style="131"/>
    <col min="8958" max="8958" width="13.140625" style="131" customWidth="1"/>
    <col min="8959" max="8959" width="14" style="131" customWidth="1"/>
    <col min="8960" max="8960" width="13.28515625" style="131" customWidth="1"/>
    <col min="8961" max="8961" width="4.140625" style="131" customWidth="1"/>
    <col min="8962" max="8962" width="14.28515625" style="131" customWidth="1"/>
    <col min="8963" max="8963" width="2.85546875" style="131" customWidth="1"/>
    <col min="8964" max="8964" width="16" style="131" customWidth="1"/>
    <col min="8965" max="8967" width="9.140625" style="131"/>
    <col min="8968" max="8968" width="4.7109375" style="131" customWidth="1"/>
    <col min="8969" max="9209" width="9.140625" style="131"/>
    <col min="9210" max="9210" width="4" style="131" customWidth="1"/>
    <col min="9211" max="9211" width="14.42578125" style="131" customWidth="1"/>
    <col min="9212" max="9213" width="9.140625" style="131"/>
    <col min="9214" max="9214" width="13.140625" style="131" customWidth="1"/>
    <col min="9215" max="9215" width="14" style="131" customWidth="1"/>
    <col min="9216" max="9216" width="13.28515625" style="131" customWidth="1"/>
    <col min="9217" max="9217" width="4.140625" style="131" customWidth="1"/>
    <col min="9218" max="9218" width="14.28515625" style="131" customWidth="1"/>
    <col min="9219" max="9219" width="2.85546875" style="131" customWidth="1"/>
    <col min="9220" max="9220" width="16" style="131" customWidth="1"/>
    <col min="9221" max="9223" width="9.140625" style="131"/>
    <col min="9224" max="9224" width="4.7109375" style="131" customWidth="1"/>
    <col min="9225" max="9465" width="9.140625" style="131"/>
    <col min="9466" max="9466" width="4" style="131" customWidth="1"/>
    <col min="9467" max="9467" width="14.42578125" style="131" customWidth="1"/>
    <col min="9468" max="9469" width="9.140625" style="131"/>
    <col min="9470" max="9470" width="13.140625" style="131" customWidth="1"/>
    <col min="9471" max="9471" width="14" style="131" customWidth="1"/>
    <col min="9472" max="9472" width="13.28515625" style="131" customWidth="1"/>
    <col min="9473" max="9473" width="4.140625" style="131" customWidth="1"/>
    <col min="9474" max="9474" width="14.28515625" style="131" customWidth="1"/>
    <col min="9475" max="9475" width="2.85546875" style="131" customWidth="1"/>
    <col min="9476" max="9476" width="16" style="131" customWidth="1"/>
    <col min="9477" max="9479" width="9.140625" style="131"/>
    <col min="9480" max="9480" width="4.7109375" style="131" customWidth="1"/>
    <col min="9481" max="9721" width="9.140625" style="131"/>
    <col min="9722" max="9722" width="4" style="131" customWidth="1"/>
    <col min="9723" max="9723" width="14.42578125" style="131" customWidth="1"/>
    <col min="9724" max="9725" width="9.140625" style="131"/>
    <col min="9726" max="9726" width="13.140625" style="131" customWidth="1"/>
    <col min="9727" max="9727" width="14" style="131" customWidth="1"/>
    <col min="9728" max="9728" width="13.28515625" style="131" customWidth="1"/>
    <col min="9729" max="9729" width="4.140625" style="131" customWidth="1"/>
    <col min="9730" max="9730" width="14.28515625" style="131" customWidth="1"/>
    <col min="9731" max="9731" width="2.85546875" style="131" customWidth="1"/>
    <col min="9732" max="9732" width="16" style="131" customWidth="1"/>
    <col min="9733" max="9735" width="9.140625" style="131"/>
    <col min="9736" max="9736" width="4.7109375" style="131" customWidth="1"/>
    <col min="9737" max="9977" width="9.140625" style="131"/>
    <col min="9978" max="9978" width="4" style="131" customWidth="1"/>
    <col min="9979" max="9979" width="14.42578125" style="131" customWidth="1"/>
    <col min="9980" max="9981" width="9.140625" style="131"/>
    <col min="9982" max="9982" width="13.140625" style="131" customWidth="1"/>
    <col min="9983" max="9983" width="14" style="131" customWidth="1"/>
    <col min="9984" max="9984" width="13.28515625" style="131" customWidth="1"/>
    <col min="9985" max="9985" width="4.140625" style="131" customWidth="1"/>
    <col min="9986" max="9986" width="14.28515625" style="131" customWidth="1"/>
    <col min="9987" max="9987" width="2.85546875" style="131" customWidth="1"/>
    <col min="9988" max="9988" width="16" style="131" customWidth="1"/>
    <col min="9989" max="9991" width="9.140625" style="131"/>
    <col min="9992" max="9992" width="4.7109375" style="131" customWidth="1"/>
    <col min="9993" max="10233" width="9.140625" style="131"/>
    <col min="10234" max="10234" width="4" style="131" customWidth="1"/>
    <col min="10235" max="10235" width="14.42578125" style="131" customWidth="1"/>
    <col min="10236" max="10237" width="9.140625" style="131"/>
    <col min="10238" max="10238" width="13.140625" style="131" customWidth="1"/>
    <col min="10239" max="10239" width="14" style="131" customWidth="1"/>
    <col min="10240" max="10240" width="13.28515625" style="131" customWidth="1"/>
    <col min="10241" max="10241" width="4.140625" style="131" customWidth="1"/>
    <col min="10242" max="10242" width="14.28515625" style="131" customWidth="1"/>
    <col min="10243" max="10243" width="2.85546875" style="131" customWidth="1"/>
    <col min="10244" max="10244" width="16" style="131" customWidth="1"/>
    <col min="10245" max="10247" width="9.140625" style="131"/>
    <col min="10248" max="10248" width="4.7109375" style="131" customWidth="1"/>
    <col min="10249" max="10489" width="9.140625" style="131"/>
    <col min="10490" max="10490" width="4" style="131" customWidth="1"/>
    <col min="10491" max="10491" width="14.42578125" style="131" customWidth="1"/>
    <col min="10492" max="10493" width="9.140625" style="131"/>
    <col min="10494" max="10494" width="13.140625" style="131" customWidth="1"/>
    <col min="10495" max="10495" width="14" style="131" customWidth="1"/>
    <col min="10496" max="10496" width="13.28515625" style="131" customWidth="1"/>
    <col min="10497" max="10497" width="4.140625" style="131" customWidth="1"/>
    <col min="10498" max="10498" width="14.28515625" style="131" customWidth="1"/>
    <col min="10499" max="10499" width="2.85546875" style="131" customWidth="1"/>
    <col min="10500" max="10500" width="16" style="131" customWidth="1"/>
    <col min="10501" max="10503" width="9.140625" style="131"/>
    <col min="10504" max="10504" width="4.7109375" style="131" customWidth="1"/>
    <col min="10505" max="10745" width="9.140625" style="131"/>
    <col min="10746" max="10746" width="4" style="131" customWidth="1"/>
    <col min="10747" max="10747" width="14.42578125" style="131" customWidth="1"/>
    <col min="10748" max="10749" width="9.140625" style="131"/>
    <col min="10750" max="10750" width="13.140625" style="131" customWidth="1"/>
    <col min="10751" max="10751" width="14" style="131" customWidth="1"/>
    <col min="10752" max="10752" width="13.28515625" style="131" customWidth="1"/>
    <col min="10753" max="10753" width="4.140625" style="131" customWidth="1"/>
    <col min="10754" max="10754" width="14.28515625" style="131" customWidth="1"/>
    <col min="10755" max="10755" width="2.85546875" style="131" customWidth="1"/>
    <col min="10756" max="10756" width="16" style="131" customWidth="1"/>
    <col min="10757" max="10759" width="9.140625" style="131"/>
    <col min="10760" max="10760" width="4.7109375" style="131" customWidth="1"/>
    <col min="10761" max="11001" width="9.140625" style="131"/>
    <col min="11002" max="11002" width="4" style="131" customWidth="1"/>
    <col min="11003" max="11003" width="14.42578125" style="131" customWidth="1"/>
    <col min="11004" max="11005" width="9.140625" style="131"/>
    <col min="11006" max="11006" width="13.140625" style="131" customWidth="1"/>
    <col min="11007" max="11007" width="14" style="131" customWidth="1"/>
    <col min="11008" max="11008" width="13.28515625" style="131" customWidth="1"/>
    <col min="11009" max="11009" width="4.140625" style="131" customWidth="1"/>
    <col min="11010" max="11010" width="14.28515625" style="131" customWidth="1"/>
    <col min="11011" max="11011" width="2.85546875" style="131" customWidth="1"/>
    <col min="11012" max="11012" width="16" style="131" customWidth="1"/>
    <col min="11013" max="11015" width="9.140625" style="131"/>
    <col min="11016" max="11016" width="4.7109375" style="131" customWidth="1"/>
    <col min="11017" max="11257" width="9.140625" style="131"/>
    <col min="11258" max="11258" width="4" style="131" customWidth="1"/>
    <col min="11259" max="11259" width="14.42578125" style="131" customWidth="1"/>
    <col min="11260" max="11261" width="9.140625" style="131"/>
    <col min="11262" max="11262" width="13.140625" style="131" customWidth="1"/>
    <col min="11263" max="11263" width="14" style="131" customWidth="1"/>
    <col min="11264" max="11264" width="13.28515625" style="131" customWidth="1"/>
    <col min="11265" max="11265" width="4.140625" style="131" customWidth="1"/>
    <col min="11266" max="11266" width="14.28515625" style="131" customWidth="1"/>
    <col min="11267" max="11267" width="2.85546875" style="131" customWidth="1"/>
    <col min="11268" max="11268" width="16" style="131" customWidth="1"/>
    <col min="11269" max="11271" width="9.140625" style="131"/>
    <col min="11272" max="11272" width="4.7109375" style="131" customWidth="1"/>
    <col min="11273" max="11513" width="9.140625" style="131"/>
    <col min="11514" max="11514" width="4" style="131" customWidth="1"/>
    <col min="11515" max="11515" width="14.42578125" style="131" customWidth="1"/>
    <col min="11516" max="11517" width="9.140625" style="131"/>
    <col min="11518" max="11518" width="13.140625" style="131" customWidth="1"/>
    <col min="11519" max="11519" width="14" style="131" customWidth="1"/>
    <col min="11520" max="11520" width="13.28515625" style="131" customWidth="1"/>
    <col min="11521" max="11521" width="4.140625" style="131" customWidth="1"/>
    <col min="11522" max="11522" width="14.28515625" style="131" customWidth="1"/>
    <col min="11523" max="11523" width="2.85546875" style="131" customWidth="1"/>
    <col min="11524" max="11524" width="16" style="131" customWidth="1"/>
    <col min="11525" max="11527" width="9.140625" style="131"/>
    <col min="11528" max="11528" width="4.7109375" style="131" customWidth="1"/>
    <col min="11529" max="11769" width="9.140625" style="131"/>
    <col min="11770" max="11770" width="4" style="131" customWidth="1"/>
    <col min="11771" max="11771" width="14.42578125" style="131" customWidth="1"/>
    <col min="11772" max="11773" width="9.140625" style="131"/>
    <col min="11774" max="11774" width="13.140625" style="131" customWidth="1"/>
    <col min="11775" max="11775" width="14" style="131" customWidth="1"/>
    <col min="11776" max="11776" width="13.28515625" style="131" customWidth="1"/>
    <col min="11777" max="11777" width="4.140625" style="131" customWidth="1"/>
    <col min="11778" max="11778" width="14.28515625" style="131" customWidth="1"/>
    <col min="11779" max="11779" width="2.85546875" style="131" customWidth="1"/>
    <col min="11780" max="11780" width="16" style="131" customWidth="1"/>
    <col min="11781" max="11783" width="9.140625" style="131"/>
    <col min="11784" max="11784" width="4.7109375" style="131" customWidth="1"/>
    <col min="11785" max="12025" width="9.140625" style="131"/>
    <col min="12026" max="12026" width="4" style="131" customWidth="1"/>
    <col min="12027" max="12027" width="14.42578125" style="131" customWidth="1"/>
    <col min="12028" max="12029" width="9.140625" style="131"/>
    <col min="12030" max="12030" width="13.140625" style="131" customWidth="1"/>
    <col min="12031" max="12031" width="14" style="131" customWidth="1"/>
    <col min="12032" max="12032" width="13.28515625" style="131" customWidth="1"/>
    <col min="12033" max="12033" width="4.140625" style="131" customWidth="1"/>
    <col min="12034" max="12034" width="14.28515625" style="131" customWidth="1"/>
    <col min="12035" max="12035" width="2.85546875" style="131" customWidth="1"/>
    <col min="12036" max="12036" width="16" style="131" customWidth="1"/>
    <col min="12037" max="12039" width="9.140625" style="131"/>
    <col min="12040" max="12040" width="4.7109375" style="131" customWidth="1"/>
    <col min="12041" max="12281" width="9.140625" style="131"/>
    <col min="12282" max="12282" width="4" style="131" customWidth="1"/>
    <col min="12283" max="12283" width="14.42578125" style="131" customWidth="1"/>
    <col min="12284" max="12285" width="9.140625" style="131"/>
    <col min="12286" max="12286" width="13.140625" style="131" customWidth="1"/>
    <col min="12287" max="12287" width="14" style="131" customWidth="1"/>
    <col min="12288" max="12288" width="13.28515625" style="131" customWidth="1"/>
    <col min="12289" max="12289" width="4.140625" style="131" customWidth="1"/>
    <col min="12290" max="12290" width="14.28515625" style="131" customWidth="1"/>
    <col min="12291" max="12291" width="2.85546875" style="131" customWidth="1"/>
    <col min="12292" max="12292" width="16" style="131" customWidth="1"/>
    <col min="12293" max="12295" width="9.140625" style="131"/>
    <col min="12296" max="12296" width="4.7109375" style="131" customWidth="1"/>
    <col min="12297" max="12537" width="9.140625" style="131"/>
    <col min="12538" max="12538" width="4" style="131" customWidth="1"/>
    <col min="12539" max="12539" width="14.42578125" style="131" customWidth="1"/>
    <col min="12540" max="12541" width="9.140625" style="131"/>
    <col min="12542" max="12542" width="13.140625" style="131" customWidth="1"/>
    <col min="12543" max="12543" width="14" style="131" customWidth="1"/>
    <col min="12544" max="12544" width="13.28515625" style="131" customWidth="1"/>
    <col min="12545" max="12545" width="4.140625" style="131" customWidth="1"/>
    <col min="12546" max="12546" width="14.28515625" style="131" customWidth="1"/>
    <col min="12547" max="12547" width="2.85546875" style="131" customWidth="1"/>
    <col min="12548" max="12548" width="16" style="131" customWidth="1"/>
    <col min="12549" max="12551" width="9.140625" style="131"/>
    <col min="12552" max="12552" width="4.7109375" style="131" customWidth="1"/>
    <col min="12553" max="12793" width="9.140625" style="131"/>
    <col min="12794" max="12794" width="4" style="131" customWidth="1"/>
    <col min="12795" max="12795" width="14.42578125" style="131" customWidth="1"/>
    <col min="12796" max="12797" width="9.140625" style="131"/>
    <col min="12798" max="12798" width="13.140625" style="131" customWidth="1"/>
    <col min="12799" max="12799" width="14" style="131" customWidth="1"/>
    <col min="12800" max="12800" width="13.28515625" style="131" customWidth="1"/>
    <col min="12801" max="12801" width="4.140625" style="131" customWidth="1"/>
    <col min="12802" max="12802" width="14.28515625" style="131" customWidth="1"/>
    <col min="12803" max="12803" width="2.85546875" style="131" customWidth="1"/>
    <col min="12804" max="12804" width="16" style="131" customWidth="1"/>
    <col min="12805" max="12807" width="9.140625" style="131"/>
    <col min="12808" max="12808" width="4.7109375" style="131" customWidth="1"/>
    <col min="12809" max="13049" width="9.140625" style="131"/>
    <col min="13050" max="13050" width="4" style="131" customWidth="1"/>
    <col min="13051" max="13051" width="14.42578125" style="131" customWidth="1"/>
    <col min="13052" max="13053" width="9.140625" style="131"/>
    <col min="13054" max="13054" width="13.140625" style="131" customWidth="1"/>
    <col min="13055" max="13055" width="14" style="131" customWidth="1"/>
    <col min="13056" max="13056" width="13.28515625" style="131" customWidth="1"/>
    <col min="13057" max="13057" width="4.140625" style="131" customWidth="1"/>
    <col min="13058" max="13058" width="14.28515625" style="131" customWidth="1"/>
    <col min="13059" max="13059" width="2.85546875" style="131" customWidth="1"/>
    <col min="13060" max="13060" width="16" style="131" customWidth="1"/>
    <col min="13061" max="13063" width="9.140625" style="131"/>
    <col min="13064" max="13064" width="4.7109375" style="131" customWidth="1"/>
    <col min="13065" max="13305" width="9.140625" style="131"/>
    <col min="13306" max="13306" width="4" style="131" customWidth="1"/>
    <col min="13307" max="13307" width="14.42578125" style="131" customWidth="1"/>
    <col min="13308" max="13309" width="9.140625" style="131"/>
    <col min="13310" max="13310" width="13.140625" style="131" customWidth="1"/>
    <col min="13311" max="13311" width="14" style="131" customWidth="1"/>
    <col min="13312" max="13312" width="13.28515625" style="131" customWidth="1"/>
    <col min="13313" max="13313" width="4.140625" style="131" customWidth="1"/>
    <col min="13314" max="13314" width="14.28515625" style="131" customWidth="1"/>
    <col min="13315" max="13315" width="2.85546875" style="131" customWidth="1"/>
    <col min="13316" max="13316" width="16" style="131" customWidth="1"/>
    <col min="13317" max="13319" width="9.140625" style="131"/>
    <col min="13320" max="13320" width="4.7109375" style="131" customWidth="1"/>
    <col min="13321" max="13561" width="9.140625" style="131"/>
    <col min="13562" max="13562" width="4" style="131" customWidth="1"/>
    <col min="13563" max="13563" width="14.42578125" style="131" customWidth="1"/>
    <col min="13564" max="13565" width="9.140625" style="131"/>
    <col min="13566" max="13566" width="13.140625" style="131" customWidth="1"/>
    <col min="13567" max="13567" width="14" style="131" customWidth="1"/>
    <col min="13568" max="13568" width="13.28515625" style="131" customWidth="1"/>
    <col min="13569" max="13569" width="4.140625" style="131" customWidth="1"/>
    <col min="13570" max="13570" width="14.28515625" style="131" customWidth="1"/>
    <col min="13571" max="13571" width="2.85546875" style="131" customWidth="1"/>
    <col min="13572" max="13572" width="16" style="131" customWidth="1"/>
    <col min="13573" max="13575" width="9.140625" style="131"/>
    <col min="13576" max="13576" width="4.7109375" style="131" customWidth="1"/>
    <col min="13577" max="13817" width="9.140625" style="131"/>
    <col min="13818" max="13818" width="4" style="131" customWidth="1"/>
    <col min="13819" max="13819" width="14.42578125" style="131" customWidth="1"/>
    <col min="13820" max="13821" width="9.140625" style="131"/>
    <col min="13822" max="13822" width="13.140625" style="131" customWidth="1"/>
    <col min="13823" max="13823" width="14" style="131" customWidth="1"/>
    <col min="13824" max="13824" width="13.28515625" style="131" customWidth="1"/>
    <col min="13825" max="13825" width="4.140625" style="131" customWidth="1"/>
    <col min="13826" max="13826" width="14.28515625" style="131" customWidth="1"/>
    <col min="13827" max="13827" width="2.85546875" style="131" customWidth="1"/>
    <col min="13828" max="13828" width="16" style="131" customWidth="1"/>
    <col min="13829" max="13831" width="9.140625" style="131"/>
    <col min="13832" max="13832" width="4.7109375" style="131" customWidth="1"/>
    <col min="13833" max="14073" width="9.140625" style="131"/>
    <col min="14074" max="14074" width="4" style="131" customWidth="1"/>
    <col min="14075" max="14075" width="14.42578125" style="131" customWidth="1"/>
    <col min="14076" max="14077" width="9.140625" style="131"/>
    <col min="14078" max="14078" width="13.140625" style="131" customWidth="1"/>
    <col min="14079" max="14079" width="14" style="131" customWidth="1"/>
    <col min="14080" max="14080" width="13.28515625" style="131" customWidth="1"/>
    <col min="14081" max="14081" width="4.140625" style="131" customWidth="1"/>
    <col min="14082" max="14082" width="14.28515625" style="131" customWidth="1"/>
    <col min="14083" max="14083" width="2.85546875" style="131" customWidth="1"/>
    <col min="14084" max="14084" width="16" style="131" customWidth="1"/>
    <col min="14085" max="14087" width="9.140625" style="131"/>
    <col min="14088" max="14088" width="4.7109375" style="131" customWidth="1"/>
    <col min="14089" max="14329" width="9.140625" style="131"/>
    <col min="14330" max="14330" width="4" style="131" customWidth="1"/>
    <col min="14331" max="14331" width="14.42578125" style="131" customWidth="1"/>
    <col min="14332" max="14333" width="9.140625" style="131"/>
    <col min="14334" max="14334" width="13.140625" style="131" customWidth="1"/>
    <col min="14335" max="14335" width="14" style="131" customWidth="1"/>
    <col min="14336" max="14336" width="13.28515625" style="131" customWidth="1"/>
    <col min="14337" max="14337" width="4.140625" style="131" customWidth="1"/>
    <col min="14338" max="14338" width="14.28515625" style="131" customWidth="1"/>
    <col min="14339" max="14339" width="2.85546875" style="131" customWidth="1"/>
    <col min="14340" max="14340" width="16" style="131" customWidth="1"/>
    <col min="14341" max="14343" width="9.140625" style="131"/>
    <col min="14344" max="14344" width="4.7109375" style="131" customWidth="1"/>
    <col min="14345" max="14585" width="9.140625" style="131"/>
    <col min="14586" max="14586" width="4" style="131" customWidth="1"/>
    <col min="14587" max="14587" width="14.42578125" style="131" customWidth="1"/>
    <col min="14588" max="14589" width="9.140625" style="131"/>
    <col min="14590" max="14590" width="13.140625" style="131" customWidth="1"/>
    <col min="14591" max="14591" width="14" style="131" customWidth="1"/>
    <col min="14592" max="14592" width="13.28515625" style="131" customWidth="1"/>
    <col min="14593" max="14593" width="4.140625" style="131" customWidth="1"/>
    <col min="14594" max="14594" width="14.28515625" style="131" customWidth="1"/>
    <col min="14595" max="14595" width="2.85546875" style="131" customWidth="1"/>
    <col min="14596" max="14596" width="16" style="131" customWidth="1"/>
    <col min="14597" max="14599" width="9.140625" style="131"/>
    <col min="14600" max="14600" width="4.7109375" style="131" customWidth="1"/>
    <col min="14601" max="14841" width="9.140625" style="131"/>
    <col min="14842" max="14842" width="4" style="131" customWidth="1"/>
    <col min="14843" max="14843" width="14.42578125" style="131" customWidth="1"/>
    <col min="14844" max="14845" width="9.140625" style="131"/>
    <col min="14846" max="14846" width="13.140625" style="131" customWidth="1"/>
    <col min="14847" max="14847" width="14" style="131" customWidth="1"/>
    <col min="14848" max="14848" width="13.28515625" style="131" customWidth="1"/>
    <col min="14849" max="14849" width="4.140625" style="131" customWidth="1"/>
    <col min="14850" max="14850" width="14.28515625" style="131" customWidth="1"/>
    <col min="14851" max="14851" width="2.85546875" style="131" customWidth="1"/>
    <col min="14852" max="14852" width="16" style="131" customWidth="1"/>
    <col min="14853" max="14855" width="9.140625" style="131"/>
    <col min="14856" max="14856" width="4.7109375" style="131" customWidth="1"/>
    <col min="14857" max="15097" width="9.140625" style="131"/>
    <col min="15098" max="15098" width="4" style="131" customWidth="1"/>
    <col min="15099" max="15099" width="14.42578125" style="131" customWidth="1"/>
    <col min="15100" max="15101" width="9.140625" style="131"/>
    <col min="15102" max="15102" width="13.140625" style="131" customWidth="1"/>
    <col min="15103" max="15103" width="14" style="131" customWidth="1"/>
    <col min="15104" max="15104" width="13.28515625" style="131" customWidth="1"/>
    <col min="15105" max="15105" width="4.140625" style="131" customWidth="1"/>
    <col min="15106" max="15106" width="14.28515625" style="131" customWidth="1"/>
    <col min="15107" max="15107" width="2.85546875" style="131" customWidth="1"/>
    <col min="15108" max="15108" width="16" style="131" customWidth="1"/>
    <col min="15109" max="15111" width="9.140625" style="131"/>
    <col min="15112" max="15112" width="4.7109375" style="131" customWidth="1"/>
    <col min="15113" max="15353" width="9.140625" style="131"/>
    <col min="15354" max="15354" width="4" style="131" customWidth="1"/>
    <col min="15355" max="15355" width="14.42578125" style="131" customWidth="1"/>
    <col min="15356" max="15357" width="9.140625" style="131"/>
    <col min="15358" max="15358" width="13.140625" style="131" customWidth="1"/>
    <col min="15359" max="15359" width="14" style="131" customWidth="1"/>
    <col min="15360" max="15360" width="13.28515625" style="131" customWidth="1"/>
    <col min="15361" max="15361" width="4.140625" style="131" customWidth="1"/>
    <col min="15362" max="15362" width="14.28515625" style="131" customWidth="1"/>
    <col min="15363" max="15363" width="2.85546875" style="131" customWidth="1"/>
    <col min="15364" max="15364" width="16" style="131" customWidth="1"/>
    <col min="15365" max="15367" width="9.140625" style="131"/>
    <col min="15368" max="15368" width="4.7109375" style="131" customWidth="1"/>
    <col min="15369" max="15609" width="9.140625" style="131"/>
    <col min="15610" max="15610" width="4" style="131" customWidth="1"/>
    <col min="15611" max="15611" width="14.42578125" style="131" customWidth="1"/>
    <col min="15612" max="15613" width="9.140625" style="131"/>
    <col min="15614" max="15614" width="13.140625" style="131" customWidth="1"/>
    <col min="15615" max="15615" width="14" style="131" customWidth="1"/>
    <col min="15616" max="15616" width="13.28515625" style="131" customWidth="1"/>
    <col min="15617" max="15617" width="4.140625" style="131" customWidth="1"/>
    <col min="15618" max="15618" width="14.28515625" style="131" customWidth="1"/>
    <col min="15619" max="15619" width="2.85546875" style="131" customWidth="1"/>
    <col min="15620" max="15620" width="16" style="131" customWidth="1"/>
    <col min="15621" max="15623" width="9.140625" style="131"/>
    <col min="15624" max="15624" width="4.7109375" style="131" customWidth="1"/>
    <col min="15625" max="15865" width="9.140625" style="131"/>
    <col min="15866" max="15866" width="4" style="131" customWidth="1"/>
    <col min="15867" max="15867" width="14.42578125" style="131" customWidth="1"/>
    <col min="15868" max="15869" width="9.140625" style="131"/>
    <col min="15870" max="15870" width="13.140625" style="131" customWidth="1"/>
    <col min="15871" max="15871" width="14" style="131" customWidth="1"/>
    <col min="15872" max="15872" width="13.28515625" style="131" customWidth="1"/>
    <col min="15873" max="15873" width="4.140625" style="131" customWidth="1"/>
    <col min="15874" max="15874" width="14.28515625" style="131" customWidth="1"/>
    <col min="15875" max="15875" width="2.85546875" style="131" customWidth="1"/>
    <col min="15876" max="15876" width="16" style="131" customWidth="1"/>
    <col min="15877" max="15879" width="9.140625" style="131"/>
    <col min="15880" max="15880" width="4.7109375" style="131" customWidth="1"/>
    <col min="15881" max="16121" width="9.140625" style="131"/>
    <col min="16122" max="16122" width="4" style="131" customWidth="1"/>
    <col min="16123" max="16123" width="14.42578125" style="131" customWidth="1"/>
    <col min="16124" max="16125" width="9.140625" style="131"/>
    <col min="16126" max="16126" width="13.140625" style="131" customWidth="1"/>
    <col min="16127" max="16127" width="14" style="131" customWidth="1"/>
    <col min="16128" max="16128" width="13.28515625" style="131" customWidth="1"/>
    <col min="16129" max="16129" width="4.140625" style="131" customWidth="1"/>
    <col min="16130" max="16130" width="14.28515625" style="131" customWidth="1"/>
    <col min="16131" max="16131" width="2.85546875" style="131" customWidth="1"/>
    <col min="16132" max="16132" width="16" style="131" customWidth="1"/>
    <col min="16133" max="16135" width="9.140625" style="131"/>
    <col min="16136" max="16136" width="4.7109375" style="131" customWidth="1"/>
    <col min="16137" max="16384" width="9.140625" style="131"/>
  </cols>
  <sheetData>
    <row r="1" spans="1:12" ht="15.75" thickBot="1" x14ac:dyDescent="0.3">
      <c r="B1" s="126"/>
    </row>
    <row r="2" spans="1:12" ht="15.75" thickBot="1" x14ac:dyDescent="0.3">
      <c r="B2" s="132" t="s">
        <v>629</v>
      </c>
    </row>
    <row r="3" spans="1:12" ht="15.75" thickBot="1" x14ac:dyDescent="0.3">
      <c r="B3" s="133" t="s">
        <v>709</v>
      </c>
      <c r="D3" s="132" t="s">
        <v>638</v>
      </c>
    </row>
    <row r="4" spans="1:12" ht="15.75" thickBot="1" x14ac:dyDescent="0.3">
      <c r="B4" s="132" t="s">
        <v>638</v>
      </c>
      <c r="D4" s="134"/>
    </row>
    <row r="5" spans="1:12" ht="15.75" thickBot="1" x14ac:dyDescent="0.3">
      <c r="B5" s="126"/>
      <c r="D5" s="135"/>
    </row>
    <row r="6" spans="1:12" ht="15.75" thickBot="1" x14ac:dyDescent="0.3">
      <c r="B6" s="126"/>
      <c r="D6" s="143" t="s">
        <v>712</v>
      </c>
      <c r="E6" s="164" t="s">
        <v>638</v>
      </c>
      <c r="F6" s="165"/>
      <c r="G6" s="165"/>
      <c r="H6" s="166"/>
    </row>
    <row r="7" spans="1:12" ht="15.75" thickBot="1" x14ac:dyDescent="0.3">
      <c r="B7" s="126"/>
      <c r="D7" s="135"/>
      <c r="E7" s="136"/>
      <c r="H7" s="134"/>
    </row>
    <row r="8" spans="1:12" ht="15.75" thickBot="1" x14ac:dyDescent="0.3">
      <c r="B8" s="132" t="s">
        <v>634</v>
      </c>
      <c r="D8" s="137"/>
      <c r="E8" s="138"/>
      <c r="H8" s="135"/>
    </row>
    <row r="9" spans="1:12" ht="15.75" thickBot="1" x14ac:dyDescent="0.3">
      <c r="B9" s="133" t="s">
        <v>711</v>
      </c>
      <c r="D9" s="132" t="s">
        <v>634</v>
      </c>
      <c r="E9" s="134"/>
      <c r="H9" s="135"/>
    </row>
    <row r="10" spans="1:12" ht="15.75" thickBot="1" x14ac:dyDescent="0.3">
      <c r="B10" s="132" t="s">
        <v>628</v>
      </c>
      <c r="E10" s="135"/>
      <c r="H10" s="135"/>
    </row>
    <row r="11" spans="1:12" ht="15.75" thickBot="1" x14ac:dyDescent="0.3">
      <c r="B11" s="126"/>
      <c r="E11" s="136"/>
      <c r="F11" s="164"/>
      <c r="G11" s="166"/>
      <c r="H11" s="135"/>
    </row>
    <row r="12" spans="1:12" ht="15.75" thickBot="1" x14ac:dyDescent="0.3">
      <c r="B12" s="126"/>
      <c r="E12" s="135"/>
      <c r="G12" s="136"/>
      <c r="H12" s="135"/>
      <c r="I12" s="164"/>
      <c r="J12" s="165"/>
      <c r="K12" s="166"/>
    </row>
    <row r="13" spans="1:12" ht="15.75" thickBot="1" x14ac:dyDescent="0.3">
      <c r="B13" s="126"/>
      <c r="E13" s="136"/>
      <c r="F13" s="138"/>
      <c r="G13" s="136"/>
      <c r="H13" s="135"/>
      <c r="K13" s="139"/>
      <c r="L13" s="136"/>
    </row>
    <row r="14" spans="1:12" ht="15.75" thickBot="1" x14ac:dyDescent="0.3">
      <c r="B14" s="132" t="s">
        <v>630</v>
      </c>
      <c r="E14" s="135"/>
      <c r="F14" s="140"/>
      <c r="G14" s="136"/>
      <c r="H14" s="135"/>
      <c r="K14" s="136"/>
      <c r="L14" s="136"/>
    </row>
    <row r="15" spans="1:12" ht="15.75" thickBot="1" x14ac:dyDescent="0.3">
      <c r="B15" s="133" t="s">
        <v>711</v>
      </c>
      <c r="D15" s="132" t="s">
        <v>632</v>
      </c>
      <c r="E15" s="135"/>
      <c r="F15" s="140"/>
      <c r="G15" s="136"/>
      <c r="H15" s="136"/>
      <c r="I15" s="140"/>
      <c r="K15" s="136"/>
      <c r="L15" s="136"/>
    </row>
    <row r="16" spans="1:12" ht="15.75" thickBot="1" x14ac:dyDescent="0.3">
      <c r="A16" s="141"/>
      <c r="B16" s="132" t="s">
        <v>632</v>
      </c>
      <c r="D16" s="134"/>
      <c r="E16" s="135"/>
      <c r="F16" s="140"/>
      <c r="G16" s="136"/>
      <c r="H16" s="135"/>
      <c r="I16" s="136"/>
      <c r="K16" s="136"/>
      <c r="L16" s="136"/>
    </row>
    <row r="17" spans="2:12" ht="15.75" thickBot="1" x14ac:dyDescent="0.3">
      <c r="B17" s="126"/>
      <c r="D17" s="135"/>
      <c r="E17" s="135"/>
      <c r="F17" s="140"/>
      <c r="G17" s="136"/>
      <c r="H17" s="137"/>
      <c r="I17" s="136"/>
      <c r="K17" s="136"/>
      <c r="L17" s="136"/>
    </row>
    <row r="18" spans="2:12" ht="15.75" thickBot="1" x14ac:dyDescent="0.3">
      <c r="B18" s="126"/>
      <c r="D18" s="143" t="s">
        <v>711</v>
      </c>
      <c r="E18" s="164" t="s">
        <v>625</v>
      </c>
      <c r="F18" s="165"/>
      <c r="G18" s="165"/>
      <c r="H18" s="166"/>
      <c r="I18" s="136"/>
      <c r="K18" s="136"/>
      <c r="L18" s="136"/>
    </row>
    <row r="19" spans="2:12" ht="15.75" thickBot="1" x14ac:dyDescent="0.3">
      <c r="B19" s="126"/>
      <c r="D19" s="135"/>
      <c r="E19" s="137"/>
      <c r="F19" s="136"/>
      <c r="G19" s="136"/>
      <c r="I19" s="136"/>
      <c r="K19" s="136"/>
      <c r="L19" s="136"/>
    </row>
    <row r="20" spans="2:12" ht="15.75" thickBot="1" x14ac:dyDescent="0.3">
      <c r="B20" s="132" t="s">
        <v>635</v>
      </c>
      <c r="D20" s="137"/>
      <c r="E20" s="138"/>
      <c r="F20" s="136"/>
      <c r="G20" s="136"/>
      <c r="I20" s="136"/>
      <c r="K20" s="136"/>
      <c r="L20" s="136"/>
    </row>
    <row r="21" spans="2:12" ht="15.75" thickBot="1" x14ac:dyDescent="0.3">
      <c r="B21" s="133" t="s">
        <v>710</v>
      </c>
      <c r="D21" s="132" t="s">
        <v>625</v>
      </c>
      <c r="F21" s="136"/>
      <c r="G21" s="136"/>
      <c r="H21" s="136"/>
      <c r="I21" s="136"/>
      <c r="K21" s="136"/>
      <c r="L21" s="136"/>
    </row>
    <row r="22" spans="2:12" ht="15.75" thickBot="1" x14ac:dyDescent="0.3">
      <c r="B22" s="132" t="s">
        <v>625</v>
      </c>
      <c r="F22" s="136"/>
      <c r="G22" s="136"/>
      <c r="I22" s="136"/>
      <c r="K22" s="136"/>
      <c r="L22" s="136"/>
    </row>
    <row r="23" spans="2:12" x14ac:dyDescent="0.25">
      <c r="B23" s="126"/>
      <c r="F23" s="142"/>
      <c r="G23" s="142"/>
      <c r="I23" s="136"/>
      <c r="K23" s="136"/>
      <c r="L23" s="136"/>
    </row>
    <row r="24" spans="2:12" x14ac:dyDescent="0.25">
      <c r="G24" s="136"/>
    </row>
    <row r="25" spans="2:12" x14ac:dyDescent="0.25">
      <c r="G25" s="136"/>
    </row>
  </sheetData>
  <mergeCells count="4">
    <mergeCell ref="E6:H6"/>
    <mergeCell ref="F11:G11"/>
    <mergeCell ref="E18:H18"/>
    <mergeCell ref="I12:K1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6"/>
  <sheetViews>
    <sheetView zoomScale="77" zoomScaleNormal="77" workbookViewId="0">
      <selection activeCell="T1" sqref="T1"/>
    </sheetView>
  </sheetViews>
  <sheetFormatPr defaultRowHeight="15" x14ac:dyDescent="0.25"/>
  <cols>
    <col min="1" max="1" width="9.140625" style="126"/>
    <col min="2" max="2" width="16.5703125" style="126" customWidth="1"/>
    <col min="3" max="3" width="4.5703125" style="126" customWidth="1"/>
    <col min="4" max="4" width="16.28515625" style="126" customWidth="1"/>
    <col min="5" max="5" width="16.7109375" style="126" customWidth="1"/>
    <col min="6" max="6" width="6.5703125" style="126" customWidth="1"/>
    <col min="7" max="7" width="16.28515625" style="126" customWidth="1"/>
    <col min="8" max="8" width="15.7109375" style="126" customWidth="1"/>
    <col min="9" max="9" width="3" style="126" customWidth="1"/>
    <col min="10" max="10" width="15.140625" style="126" customWidth="1"/>
    <col min="11" max="11" width="17.28515625" style="126" customWidth="1"/>
    <col min="12" max="12" width="4.140625" style="126" customWidth="1"/>
    <col min="13" max="13" width="17.140625" style="126" customWidth="1"/>
    <col min="14" max="14" width="18" style="126" customWidth="1"/>
    <col min="15" max="15" width="3.7109375" style="126" customWidth="1"/>
    <col min="16" max="16" width="15.7109375" style="126" customWidth="1"/>
    <col min="17" max="17" width="15.140625" style="126" customWidth="1"/>
    <col min="18" max="18" width="3.5703125" style="126" customWidth="1"/>
    <col min="19" max="19" width="16" style="126" customWidth="1"/>
    <col min="20" max="16384" width="9.140625" style="126"/>
  </cols>
  <sheetData>
    <row r="1" spans="1:19" x14ac:dyDescent="0.25">
      <c r="A1" s="126" t="s">
        <v>677</v>
      </c>
      <c r="B1" s="162" t="s">
        <v>733</v>
      </c>
      <c r="C1" s="162"/>
      <c r="D1" s="162"/>
      <c r="E1" s="162" t="s">
        <v>734</v>
      </c>
      <c r="F1" s="162"/>
      <c r="G1" s="162"/>
      <c r="H1" s="162" t="s">
        <v>744</v>
      </c>
      <c r="I1" s="162"/>
      <c r="J1" s="162"/>
      <c r="K1" s="162" t="s">
        <v>745</v>
      </c>
      <c r="L1" s="162"/>
      <c r="M1" s="162"/>
      <c r="N1" s="162" t="s">
        <v>746</v>
      </c>
      <c r="O1" s="162"/>
      <c r="P1" s="162"/>
      <c r="Q1" s="162" t="s">
        <v>747</v>
      </c>
      <c r="R1" s="162"/>
      <c r="S1" s="162"/>
    </row>
    <row r="2" spans="1:19" x14ac:dyDescent="0.25">
      <c r="A2" s="126" t="s">
        <v>690</v>
      </c>
      <c r="B2" s="130" t="s">
        <v>714</v>
      </c>
      <c r="C2" s="130" t="s">
        <v>668</v>
      </c>
      <c r="D2" s="130" t="s">
        <v>713</v>
      </c>
      <c r="E2" s="130" t="s">
        <v>714</v>
      </c>
      <c r="F2" s="130" t="s">
        <v>668</v>
      </c>
      <c r="G2" s="130" t="s">
        <v>596</v>
      </c>
      <c r="H2" s="130" t="s">
        <v>612</v>
      </c>
      <c r="I2" s="130" t="s">
        <v>668</v>
      </c>
      <c r="J2" s="130" t="s">
        <v>623</v>
      </c>
      <c r="K2" s="130" t="s">
        <v>714</v>
      </c>
      <c r="L2" s="130" t="s">
        <v>668</v>
      </c>
      <c r="M2" s="130" t="s">
        <v>718</v>
      </c>
      <c r="N2" s="130" t="s">
        <v>714</v>
      </c>
      <c r="O2" s="130" t="s">
        <v>668</v>
      </c>
      <c r="P2" s="130" t="s">
        <v>716</v>
      </c>
      <c r="Q2" s="130" t="s">
        <v>714</v>
      </c>
      <c r="R2" s="130" t="s">
        <v>668</v>
      </c>
      <c r="S2" s="130" t="s">
        <v>597</v>
      </c>
    </row>
    <row r="3" spans="1:19" x14ac:dyDescent="0.25">
      <c r="A3" s="126" t="s">
        <v>691</v>
      </c>
      <c r="B3" s="130" t="s">
        <v>592</v>
      </c>
      <c r="C3" s="130" t="s">
        <v>668</v>
      </c>
      <c r="D3" s="130" t="s">
        <v>596</v>
      </c>
      <c r="E3" s="130" t="s">
        <v>592</v>
      </c>
      <c r="F3" s="130" t="s">
        <v>668</v>
      </c>
      <c r="G3" s="130" t="s">
        <v>716</v>
      </c>
      <c r="H3" s="130" t="s">
        <v>707</v>
      </c>
      <c r="I3" s="130" t="s">
        <v>668</v>
      </c>
      <c r="J3" s="130" t="s">
        <v>622</v>
      </c>
      <c r="K3" s="130" t="s">
        <v>592</v>
      </c>
      <c r="L3" s="130" t="s">
        <v>668</v>
      </c>
      <c r="M3" s="130" t="s">
        <v>717</v>
      </c>
      <c r="N3" s="130" t="s">
        <v>592</v>
      </c>
      <c r="O3" s="130" t="s">
        <v>668</v>
      </c>
      <c r="P3" s="130" t="s">
        <v>597</v>
      </c>
      <c r="Q3" s="130" t="s">
        <v>719</v>
      </c>
      <c r="R3" s="130" t="s">
        <v>668</v>
      </c>
      <c r="S3" s="130" t="s">
        <v>592</v>
      </c>
    </row>
    <row r="4" spans="1:19" x14ac:dyDescent="0.25">
      <c r="A4" s="126" t="s">
        <v>692</v>
      </c>
      <c r="B4" s="130" t="s">
        <v>715</v>
      </c>
      <c r="C4" s="130" t="s">
        <v>668</v>
      </c>
      <c r="D4" s="130" t="s">
        <v>716</v>
      </c>
      <c r="E4" s="130" t="s">
        <v>715</v>
      </c>
      <c r="F4" s="130" t="s">
        <v>668</v>
      </c>
      <c r="G4" s="130" t="s">
        <v>597</v>
      </c>
      <c r="H4" s="130" t="s">
        <v>705</v>
      </c>
      <c r="I4" s="130" t="s">
        <v>668</v>
      </c>
      <c r="J4" s="130" t="s">
        <v>621</v>
      </c>
      <c r="K4" s="130" t="s">
        <v>715</v>
      </c>
      <c r="L4" s="130" t="s">
        <v>668</v>
      </c>
      <c r="M4" s="130" t="s">
        <v>713</v>
      </c>
      <c r="N4" s="130" t="s">
        <v>715</v>
      </c>
      <c r="O4" s="130" t="s">
        <v>668</v>
      </c>
      <c r="P4" s="130" t="s">
        <v>719</v>
      </c>
      <c r="Q4" s="130" t="s">
        <v>715</v>
      </c>
      <c r="R4" s="130" t="s">
        <v>668</v>
      </c>
      <c r="S4" s="130" t="s">
        <v>718</v>
      </c>
    </row>
    <row r="5" spans="1:19" x14ac:dyDescent="0.25">
      <c r="A5" s="126" t="s">
        <v>693</v>
      </c>
      <c r="B5" s="130" t="s">
        <v>717</v>
      </c>
      <c r="C5" s="130" t="s">
        <v>668</v>
      </c>
      <c r="D5" s="130" t="s">
        <v>597</v>
      </c>
      <c r="E5" s="130" t="s">
        <v>717</v>
      </c>
      <c r="F5" s="130" t="s">
        <v>668</v>
      </c>
      <c r="G5" s="130" t="s">
        <v>719</v>
      </c>
      <c r="H5" s="130" t="s">
        <v>619</v>
      </c>
      <c r="I5" s="130" t="s">
        <v>668</v>
      </c>
      <c r="J5" s="130" t="s">
        <v>620</v>
      </c>
      <c r="K5" s="130" t="s">
        <v>719</v>
      </c>
      <c r="L5" s="130" t="s">
        <v>668</v>
      </c>
      <c r="M5" s="130" t="s">
        <v>596</v>
      </c>
      <c r="N5" s="130" t="s">
        <v>717</v>
      </c>
      <c r="O5" s="130" t="s">
        <v>668</v>
      </c>
      <c r="P5" s="130" t="s">
        <v>718</v>
      </c>
      <c r="Q5" s="130" t="s">
        <v>717</v>
      </c>
      <c r="R5" s="130" t="s">
        <v>668</v>
      </c>
      <c r="S5" s="130" t="s">
        <v>713</v>
      </c>
    </row>
    <row r="6" spans="1:19" x14ac:dyDescent="0.25">
      <c r="A6" s="126" t="s">
        <v>694</v>
      </c>
      <c r="B6" s="130" t="s">
        <v>718</v>
      </c>
      <c r="C6" s="130" t="s">
        <v>668</v>
      </c>
      <c r="D6" s="130" t="s">
        <v>719</v>
      </c>
      <c r="E6" s="130" t="s">
        <v>718</v>
      </c>
      <c r="F6" s="130" t="s">
        <v>668</v>
      </c>
      <c r="G6" s="130" t="s">
        <v>713</v>
      </c>
      <c r="H6" s="130" t="s">
        <v>624</v>
      </c>
      <c r="I6" s="130" t="s">
        <v>668</v>
      </c>
      <c r="J6" s="130" t="s">
        <v>580</v>
      </c>
      <c r="K6" s="130" t="s">
        <v>597</v>
      </c>
      <c r="L6" s="130" t="s">
        <v>668</v>
      </c>
      <c r="M6" s="130" t="s">
        <v>716</v>
      </c>
      <c r="N6" s="130" t="s">
        <v>596</v>
      </c>
      <c r="O6" s="130" t="s">
        <v>668</v>
      </c>
      <c r="P6" s="130" t="s">
        <v>713</v>
      </c>
      <c r="Q6" s="130" t="s">
        <v>716</v>
      </c>
      <c r="R6" s="130" t="s">
        <v>668</v>
      </c>
      <c r="S6" s="130" t="s">
        <v>596</v>
      </c>
    </row>
    <row r="7" spans="1:19" x14ac:dyDescent="0.25">
      <c r="A7" s="126" t="s">
        <v>696</v>
      </c>
      <c r="B7" s="130" t="s">
        <v>725</v>
      </c>
      <c r="C7" s="130" t="s">
        <v>668</v>
      </c>
      <c r="D7" s="130" t="s">
        <v>722</v>
      </c>
      <c r="E7" s="130" t="s">
        <v>605</v>
      </c>
      <c r="F7" s="130" t="s">
        <v>668</v>
      </c>
      <c r="G7" s="130" t="s">
        <v>728</v>
      </c>
      <c r="H7" s="130" t="s">
        <v>725</v>
      </c>
      <c r="I7" s="130" t="s">
        <v>668</v>
      </c>
      <c r="J7" s="130" t="s">
        <v>721</v>
      </c>
      <c r="K7" s="130" t="s">
        <v>725</v>
      </c>
      <c r="L7" s="130" t="s">
        <v>668</v>
      </c>
      <c r="M7" s="130" t="s">
        <v>724</v>
      </c>
      <c r="N7" s="130" t="s">
        <v>725</v>
      </c>
      <c r="O7" s="130" t="s">
        <v>668</v>
      </c>
      <c r="P7" s="130" t="s">
        <v>600</v>
      </c>
      <c r="Q7" s="130" t="s">
        <v>731</v>
      </c>
      <c r="R7" s="130" t="s">
        <v>668</v>
      </c>
      <c r="S7" s="130" t="s">
        <v>729</v>
      </c>
    </row>
    <row r="8" spans="1:19" x14ac:dyDescent="0.25">
      <c r="A8" s="126" t="s">
        <v>697</v>
      </c>
      <c r="B8" s="130" t="s">
        <v>589</v>
      </c>
      <c r="C8" s="130" t="s">
        <v>668</v>
      </c>
      <c r="D8" s="130" t="s">
        <v>721</v>
      </c>
      <c r="E8" s="130" t="s">
        <v>730</v>
      </c>
      <c r="F8" s="130" t="s">
        <v>668</v>
      </c>
      <c r="G8" s="130" t="s">
        <v>731</v>
      </c>
      <c r="H8" s="130" t="s">
        <v>589</v>
      </c>
      <c r="I8" s="130" t="s">
        <v>668</v>
      </c>
      <c r="J8" s="130" t="s">
        <v>724</v>
      </c>
      <c r="K8" s="130" t="s">
        <v>589</v>
      </c>
      <c r="L8" s="130" t="s">
        <v>668</v>
      </c>
      <c r="M8" s="130" t="s">
        <v>600</v>
      </c>
      <c r="N8" s="130" t="s">
        <v>589</v>
      </c>
      <c r="O8" s="130" t="s">
        <v>668</v>
      </c>
      <c r="P8" s="130" t="s">
        <v>726</v>
      </c>
      <c r="Q8" s="130" t="s">
        <v>607</v>
      </c>
      <c r="R8" s="130" t="s">
        <v>668</v>
      </c>
      <c r="S8" s="130" t="s">
        <v>728</v>
      </c>
    </row>
    <row r="9" spans="1:19" x14ac:dyDescent="0.25">
      <c r="A9" s="126" t="s">
        <v>695</v>
      </c>
      <c r="B9" s="130" t="s">
        <v>723</v>
      </c>
      <c r="C9" s="130" t="s">
        <v>668</v>
      </c>
      <c r="D9" s="130" t="s">
        <v>724</v>
      </c>
      <c r="E9" s="130" t="s">
        <v>607</v>
      </c>
      <c r="F9" s="130" t="s">
        <v>668</v>
      </c>
      <c r="G9" s="130" t="s">
        <v>729</v>
      </c>
      <c r="H9" s="130" t="s">
        <v>723</v>
      </c>
      <c r="I9" s="130" t="s">
        <v>668</v>
      </c>
      <c r="J9" s="130" t="s">
        <v>600</v>
      </c>
      <c r="K9" s="130" t="s">
        <v>723</v>
      </c>
      <c r="L9" s="130" t="s">
        <v>668</v>
      </c>
      <c r="M9" s="130" t="s">
        <v>726</v>
      </c>
      <c r="N9" s="130" t="s">
        <v>723</v>
      </c>
      <c r="O9" s="130" t="s">
        <v>668</v>
      </c>
      <c r="P9" s="130" t="s">
        <v>722</v>
      </c>
      <c r="Q9" s="130" t="s">
        <v>605</v>
      </c>
      <c r="R9" s="130" t="s">
        <v>668</v>
      </c>
      <c r="S9" s="130" t="s">
        <v>730</v>
      </c>
    </row>
    <row r="10" spans="1:19" x14ac:dyDescent="0.25">
      <c r="A10" s="126" t="s">
        <v>735</v>
      </c>
      <c r="B10" s="130" t="s">
        <v>726</v>
      </c>
      <c r="C10" s="130" t="s">
        <v>668</v>
      </c>
      <c r="D10" s="130" t="s">
        <v>600</v>
      </c>
      <c r="E10" s="130" t="s">
        <v>612</v>
      </c>
      <c r="F10" s="130" t="s">
        <v>668</v>
      </c>
      <c r="G10" s="130" t="s">
        <v>624</v>
      </c>
      <c r="H10" s="130" t="s">
        <v>726</v>
      </c>
      <c r="I10" s="130" t="s">
        <v>668</v>
      </c>
      <c r="J10" s="130" t="s">
        <v>722</v>
      </c>
      <c r="K10" s="130" t="s">
        <v>721</v>
      </c>
      <c r="L10" s="130" t="s">
        <v>668</v>
      </c>
      <c r="M10" s="130" t="s">
        <v>722</v>
      </c>
      <c r="N10" s="130" t="s">
        <v>724</v>
      </c>
      <c r="O10" s="130" t="s">
        <v>668</v>
      </c>
      <c r="P10" s="130" t="s">
        <v>721</v>
      </c>
      <c r="Q10" s="157" t="s">
        <v>612</v>
      </c>
      <c r="R10" s="157" t="s">
        <v>668</v>
      </c>
      <c r="S10" s="157" t="s">
        <v>621</v>
      </c>
    </row>
    <row r="11" spans="1:19" x14ac:dyDescent="0.25">
      <c r="A11" s="126" t="s">
        <v>736</v>
      </c>
      <c r="B11" s="130" t="s">
        <v>612</v>
      </c>
      <c r="C11" s="130" t="s">
        <v>668</v>
      </c>
      <c r="D11" s="130" t="s">
        <v>580</v>
      </c>
      <c r="E11" s="130" t="s">
        <v>707</v>
      </c>
      <c r="F11" s="130" t="s">
        <v>668</v>
      </c>
      <c r="G11" s="130" t="s">
        <v>623</v>
      </c>
      <c r="H11" s="130" t="s">
        <v>730</v>
      </c>
      <c r="I11" s="130" t="s">
        <v>668</v>
      </c>
      <c r="J11" s="130" t="s">
        <v>728</v>
      </c>
      <c r="K11" s="130" t="s">
        <v>612</v>
      </c>
      <c r="L11" s="130" t="s">
        <v>668</v>
      </c>
      <c r="M11" s="130" t="s">
        <v>622</v>
      </c>
      <c r="N11" s="130" t="s">
        <v>607</v>
      </c>
      <c r="O11" s="130" t="s">
        <v>668</v>
      </c>
      <c r="P11" s="130" t="s">
        <v>730</v>
      </c>
      <c r="Q11" s="157" t="s">
        <v>707</v>
      </c>
      <c r="R11" s="157" t="s">
        <v>668</v>
      </c>
      <c r="S11" s="157" t="s">
        <v>620</v>
      </c>
    </row>
    <row r="12" spans="1:19" x14ac:dyDescent="0.25">
      <c r="A12" s="126" t="s">
        <v>737</v>
      </c>
      <c r="B12" s="130" t="s">
        <v>707</v>
      </c>
      <c r="C12" s="130" t="s">
        <v>668</v>
      </c>
      <c r="D12" s="130" t="s">
        <v>624</v>
      </c>
      <c r="E12" s="130" t="s">
        <v>705</v>
      </c>
      <c r="F12" s="130" t="s">
        <v>668</v>
      </c>
      <c r="G12" s="130" t="s">
        <v>622</v>
      </c>
      <c r="H12" s="130" t="s">
        <v>607</v>
      </c>
      <c r="I12" s="130" t="s">
        <v>668</v>
      </c>
      <c r="J12" s="130" t="s">
        <v>731</v>
      </c>
      <c r="K12" s="130" t="s">
        <v>621</v>
      </c>
      <c r="L12" s="130" t="s">
        <v>668</v>
      </c>
      <c r="M12" s="130" t="s">
        <v>707</v>
      </c>
      <c r="N12" s="130" t="s">
        <v>605</v>
      </c>
      <c r="O12" s="130" t="s">
        <v>668</v>
      </c>
      <c r="P12" s="130" t="s">
        <v>731</v>
      </c>
      <c r="Q12" s="157" t="s">
        <v>705</v>
      </c>
      <c r="R12" s="157" t="s">
        <v>668</v>
      </c>
      <c r="S12" s="157" t="s">
        <v>619</v>
      </c>
    </row>
    <row r="13" spans="1:19" x14ac:dyDescent="0.25">
      <c r="A13" s="126" t="s">
        <v>738</v>
      </c>
      <c r="B13" s="130" t="s">
        <v>705</v>
      </c>
      <c r="C13" s="130" t="s">
        <v>668</v>
      </c>
      <c r="D13" s="130" t="s">
        <v>623</v>
      </c>
      <c r="E13" s="130" t="s">
        <v>619</v>
      </c>
      <c r="F13" s="130" t="s">
        <v>668</v>
      </c>
      <c r="G13" s="130" t="s">
        <v>621</v>
      </c>
      <c r="H13" s="130" t="s">
        <v>605</v>
      </c>
      <c r="I13" s="130" t="s">
        <v>668</v>
      </c>
      <c r="J13" s="130" t="s">
        <v>729</v>
      </c>
      <c r="K13" s="130" t="s">
        <v>705</v>
      </c>
      <c r="L13" s="130" t="s">
        <v>668</v>
      </c>
      <c r="M13" s="130" t="s">
        <v>620</v>
      </c>
      <c r="N13" s="130" t="s">
        <v>729</v>
      </c>
      <c r="O13" s="130" t="s">
        <v>668</v>
      </c>
      <c r="P13" s="130" t="s">
        <v>728</v>
      </c>
      <c r="Q13" s="157" t="s">
        <v>622</v>
      </c>
      <c r="R13" s="157" t="s">
        <v>668</v>
      </c>
      <c r="S13" s="157" t="s">
        <v>624</v>
      </c>
    </row>
    <row r="14" spans="1:19" x14ac:dyDescent="0.25">
      <c r="A14" s="126" t="s">
        <v>739</v>
      </c>
      <c r="B14" s="130" t="s">
        <v>619</v>
      </c>
      <c r="C14" s="130" t="s">
        <v>668</v>
      </c>
      <c r="D14" s="130" t="s">
        <v>622</v>
      </c>
      <c r="E14" s="130" t="s">
        <v>620</v>
      </c>
      <c r="F14" s="130" t="s">
        <v>668</v>
      </c>
      <c r="G14" s="130" t="s">
        <v>580</v>
      </c>
      <c r="H14" s="144"/>
      <c r="I14" s="144"/>
      <c r="J14" s="144"/>
      <c r="K14" s="130" t="s">
        <v>619</v>
      </c>
      <c r="L14" s="130" t="s">
        <v>668</v>
      </c>
      <c r="M14" s="130" t="s">
        <v>580</v>
      </c>
      <c r="N14" s="144"/>
      <c r="O14" s="144"/>
      <c r="P14" s="144"/>
      <c r="Q14" s="157" t="s">
        <v>623</v>
      </c>
      <c r="R14" s="157" t="s">
        <v>668</v>
      </c>
      <c r="S14" s="157" t="s">
        <v>580</v>
      </c>
    </row>
    <row r="15" spans="1:19" x14ac:dyDescent="0.25">
      <c r="A15" s="126" t="s">
        <v>740</v>
      </c>
      <c r="B15" s="130" t="s">
        <v>620</v>
      </c>
      <c r="C15" s="130" t="s">
        <v>668</v>
      </c>
      <c r="D15" s="130" t="s">
        <v>621</v>
      </c>
      <c r="E15" s="144"/>
      <c r="F15" s="144"/>
      <c r="G15" s="144"/>
      <c r="H15" s="144"/>
      <c r="I15" s="144"/>
      <c r="J15" s="144"/>
      <c r="K15" s="130" t="s">
        <v>623</v>
      </c>
      <c r="L15" s="130" t="s">
        <v>668</v>
      </c>
      <c r="M15" s="130" t="s">
        <v>624</v>
      </c>
      <c r="N15" s="144"/>
      <c r="O15" s="144"/>
      <c r="P15" s="144"/>
      <c r="Q15" s="144"/>
      <c r="R15" s="144"/>
      <c r="S15" s="144"/>
    </row>
    <row r="16" spans="1:19" x14ac:dyDescent="0.25">
      <c r="A16" s="126" t="s">
        <v>741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25">
      <c r="A17" s="126" t="s">
        <v>742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x14ac:dyDescent="0.25">
      <c r="A18" s="126" t="s">
        <v>743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x14ac:dyDescent="0.25">
      <c r="A19" s="126" t="s">
        <v>677</v>
      </c>
      <c r="B19" s="162" t="s">
        <v>748</v>
      </c>
      <c r="C19" s="162"/>
      <c r="D19" s="162"/>
      <c r="E19" s="162" t="s">
        <v>753</v>
      </c>
      <c r="F19" s="162"/>
      <c r="G19" s="162"/>
      <c r="H19" s="162" t="s">
        <v>754</v>
      </c>
      <c r="I19" s="162"/>
      <c r="J19" s="162"/>
      <c r="K19" s="167" t="s">
        <v>755</v>
      </c>
      <c r="L19" s="167"/>
      <c r="M19" s="167"/>
      <c r="N19" s="168" t="s">
        <v>756</v>
      </c>
      <c r="O19" s="168"/>
      <c r="P19" s="168"/>
      <c r="Q19" s="167" t="s">
        <v>757</v>
      </c>
      <c r="R19" s="167"/>
      <c r="S19" s="167"/>
    </row>
    <row r="20" spans="1:19" x14ac:dyDescent="0.25">
      <c r="A20" s="126" t="s">
        <v>690</v>
      </c>
      <c r="B20" s="130" t="s">
        <v>714</v>
      </c>
      <c r="C20" s="130" t="s">
        <v>668</v>
      </c>
      <c r="D20" s="130" t="s">
        <v>719</v>
      </c>
      <c r="E20" s="130" t="s">
        <v>714</v>
      </c>
      <c r="F20" s="130" t="s">
        <v>668</v>
      </c>
      <c r="G20" s="130" t="s">
        <v>717</v>
      </c>
      <c r="H20" s="144" t="s">
        <v>605</v>
      </c>
      <c r="I20" s="144"/>
      <c r="J20" s="144" t="s">
        <v>619</v>
      </c>
      <c r="K20" s="130" t="s">
        <v>714</v>
      </c>
      <c r="L20" s="130" t="s">
        <v>668</v>
      </c>
      <c r="M20" s="130" t="s">
        <v>715</v>
      </c>
      <c r="N20" s="1" t="s">
        <v>714</v>
      </c>
      <c r="O20" s="1" t="s">
        <v>668</v>
      </c>
      <c r="P20" s="1" t="s">
        <v>592</v>
      </c>
      <c r="Q20" s="156" t="s">
        <v>749</v>
      </c>
      <c r="R20" s="156"/>
      <c r="S20" s="156" t="s">
        <v>750</v>
      </c>
    </row>
    <row r="21" spans="1:19" x14ac:dyDescent="0.25">
      <c r="A21" s="126" t="s">
        <v>691</v>
      </c>
      <c r="B21" s="130" t="s">
        <v>592</v>
      </c>
      <c r="C21" s="130" t="s">
        <v>668</v>
      </c>
      <c r="D21" s="130" t="s">
        <v>718</v>
      </c>
      <c r="E21" s="130" t="s">
        <v>592</v>
      </c>
      <c r="F21" s="130" t="s">
        <v>668</v>
      </c>
      <c r="G21" s="130" t="s">
        <v>715</v>
      </c>
      <c r="H21" s="144" t="s">
        <v>729</v>
      </c>
      <c r="I21" s="144"/>
      <c r="J21" s="144" t="s">
        <v>731</v>
      </c>
      <c r="K21" s="130" t="s">
        <v>592</v>
      </c>
      <c r="L21" s="130" t="s">
        <v>668</v>
      </c>
      <c r="M21" s="130" t="s">
        <v>713</v>
      </c>
      <c r="N21" s="1" t="s">
        <v>715</v>
      </c>
      <c r="O21" s="1" t="s">
        <v>668</v>
      </c>
      <c r="P21" s="1" t="s">
        <v>596</v>
      </c>
      <c r="Q21" s="156" t="s">
        <v>751</v>
      </c>
      <c r="R21" s="156"/>
      <c r="S21" s="156" t="s">
        <v>752</v>
      </c>
    </row>
    <row r="22" spans="1:19" x14ac:dyDescent="0.25">
      <c r="A22" s="126" t="s">
        <v>692</v>
      </c>
      <c r="B22" s="130" t="s">
        <v>715</v>
      </c>
      <c r="C22" s="130" t="s">
        <v>668</v>
      </c>
      <c r="D22" s="130" t="s">
        <v>717</v>
      </c>
      <c r="E22" s="130" t="s">
        <v>718</v>
      </c>
      <c r="F22" s="130" t="s">
        <v>668</v>
      </c>
      <c r="G22" s="130" t="s">
        <v>596</v>
      </c>
      <c r="H22" s="144" t="s">
        <v>728</v>
      </c>
      <c r="I22" s="144"/>
      <c r="J22" s="144" t="s">
        <v>730</v>
      </c>
      <c r="K22" s="130" t="s">
        <v>717</v>
      </c>
      <c r="L22" s="130" t="s">
        <v>668</v>
      </c>
      <c r="M22" s="130" t="s">
        <v>596</v>
      </c>
      <c r="N22" s="1" t="s">
        <v>717</v>
      </c>
      <c r="O22" s="1" t="s">
        <v>668</v>
      </c>
      <c r="P22" s="1" t="s">
        <v>716</v>
      </c>
      <c r="Q22" s="156"/>
      <c r="R22" s="156"/>
      <c r="S22" s="156"/>
    </row>
    <row r="23" spans="1:19" x14ac:dyDescent="0.25">
      <c r="A23" s="126" t="s">
        <v>693</v>
      </c>
      <c r="B23" s="130" t="s">
        <v>597</v>
      </c>
      <c r="C23" s="130" t="s">
        <v>668</v>
      </c>
      <c r="D23" s="130" t="s">
        <v>596</v>
      </c>
      <c r="E23" s="130" t="s">
        <v>719</v>
      </c>
      <c r="F23" s="130" t="s">
        <v>668</v>
      </c>
      <c r="G23" s="130" t="s">
        <v>716</v>
      </c>
      <c r="H23" s="157" t="s">
        <v>612</v>
      </c>
      <c r="I23" s="157" t="s">
        <v>668</v>
      </c>
      <c r="J23" s="157" t="s">
        <v>619</v>
      </c>
      <c r="K23" s="130" t="s">
        <v>718</v>
      </c>
      <c r="L23" s="130" t="s">
        <v>668</v>
      </c>
      <c r="M23" s="130" t="s">
        <v>716</v>
      </c>
      <c r="N23" s="1" t="s">
        <v>718</v>
      </c>
      <c r="O23" s="1" t="s">
        <v>668</v>
      </c>
      <c r="P23" s="1" t="s">
        <v>597</v>
      </c>
      <c r="Q23" s="156"/>
      <c r="R23" s="156"/>
      <c r="S23" s="156"/>
    </row>
    <row r="24" spans="1:19" x14ac:dyDescent="0.25">
      <c r="A24" s="126" t="s">
        <v>694</v>
      </c>
      <c r="B24" s="130" t="s">
        <v>716</v>
      </c>
      <c r="C24" s="130" t="s">
        <v>668</v>
      </c>
      <c r="D24" s="130" t="s">
        <v>713</v>
      </c>
      <c r="E24" s="130" t="s">
        <v>597</v>
      </c>
      <c r="F24" s="130" t="s">
        <v>668</v>
      </c>
      <c r="G24" s="130" t="s">
        <v>713</v>
      </c>
      <c r="H24" s="157" t="s">
        <v>707</v>
      </c>
      <c r="I24" s="157" t="s">
        <v>668</v>
      </c>
      <c r="J24" s="157" t="s">
        <v>705</v>
      </c>
      <c r="K24" s="130" t="s">
        <v>719</v>
      </c>
      <c r="L24" s="130" t="s">
        <v>668</v>
      </c>
      <c r="M24" s="130" t="s">
        <v>597</v>
      </c>
      <c r="N24" s="1" t="s">
        <v>719</v>
      </c>
      <c r="O24" s="1" t="s">
        <v>668</v>
      </c>
      <c r="P24" s="1" t="s">
        <v>713</v>
      </c>
      <c r="Q24" s="156"/>
      <c r="R24" s="156"/>
      <c r="S24" s="156"/>
    </row>
    <row r="25" spans="1:19" x14ac:dyDescent="0.25">
      <c r="A25" s="126" t="s">
        <v>696</v>
      </c>
      <c r="B25" s="130" t="s">
        <v>725</v>
      </c>
      <c r="C25" s="130" t="s">
        <v>668</v>
      </c>
      <c r="D25" s="130" t="s">
        <v>726</v>
      </c>
      <c r="E25" s="130" t="s">
        <v>725</v>
      </c>
      <c r="F25" s="130" t="s">
        <v>668</v>
      </c>
      <c r="G25" s="130" t="s">
        <v>723</v>
      </c>
      <c r="H25" s="157" t="s">
        <v>620</v>
      </c>
      <c r="I25" s="157" t="s">
        <v>668</v>
      </c>
      <c r="J25" s="157" t="s">
        <v>624</v>
      </c>
      <c r="K25" s="130" t="s">
        <v>725</v>
      </c>
      <c r="L25" s="130" t="s">
        <v>668</v>
      </c>
      <c r="M25" s="130" t="s">
        <v>589</v>
      </c>
      <c r="Q25" s="156"/>
      <c r="R25" s="156"/>
      <c r="S25" s="156"/>
    </row>
    <row r="26" spans="1:19" x14ac:dyDescent="0.25">
      <c r="A26" s="126" t="s">
        <v>697</v>
      </c>
      <c r="B26" s="130" t="s">
        <v>589</v>
      </c>
      <c r="C26" s="130" t="s">
        <v>668</v>
      </c>
      <c r="D26" s="130" t="s">
        <v>723</v>
      </c>
      <c r="E26" s="130" t="s">
        <v>589</v>
      </c>
      <c r="F26" s="130" t="s">
        <v>668</v>
      </c>
      <c r="G26" s="130" t="s">
        <v>722</v>
      </c>
      <c r="H26" s="157" t="s">
        <v>621</v>
      </c>
      <c r="I26" s="157" t="s">
        <v>668</v>
      </c>
      <c r="J26" s="157" t="s">
        <v>623</v>
      </c>
      <c r="K26" s="130" t="s">
        <v>723</v>
      </c>
      <c r="L26" s="130" t="s">
        <v>668</v>
      </c>
      <c r="M26" s="130" t="s">
        <v>721</v>
      </c>
      <c r="Q26" s="156"/>
      <c r="R26" s="156"/>
      <c r="S26" s="156"/>
    </row>
    <row r="27" spans="1:19" x14ac:dyDescent="0.25">
      <c r="A27" s="126" t="s">
        <v>695</v>
      </c>
      <c r="B27" s="130" t="s">
        <v>600</v>
      </c>
      <c r="C27" s="130" t="s">
        <v>668</v>
      </c>
      <c r="D27" s="130" t="s">
        <v>721</v>
      </c>
      <c r="E27" s="130" t="s">
        <v>726</v>
      </c>
      <c r="F27" s="130" t="s">
        <v>668</v>
      </c>
      <c r="G27" s="130" t="s">
        <v>721</v>
      </c>
      <c r="H27" s="157" t="s">
        <v>622</v>
      </c>
      <c r="I27" s="157" t="s">
        <v>668</v>
      </c>
      <c r="J27" s="157" t="s">
        <v>580</v>
      </c>
      <c r="K27" s="130" t="s">
        <v>726</v>
      </c>
      <c r="L27" s="130" t="s">
        <v>668</v>
      </c>
      <c r="M27" s="130" t="s">
        <v>724</v>
      </c>
      <c r="Q27" s="156"/>
      <c r="R27" s="156"/>
      <c r="S27" s="156"/>
    </row>
    <row r="28" spans="1:19" x14ac:dyDescent="0.25">
      <c r="A28" s="126" t="s">
        <v>735</v>
      </c>
      <c r="B28" s="130" t="s">
        <v>724</v>
      </c>
      <c r="C28" s="130" t="s">
        <v>668</v>
      </c>
      <c r="D28" s="130" t="s">
        <v>722</v>
      </c>
      <c r="E28" s="130" t="s">
        <v>600</v>
      </c>
      <c r="F28" s="130" t="s">
        <v>668</v>
      </c>
      <c r="G28" s="130" t="s">
        <v>724</v>
      </c>
      <c r="H28" s="144"/>
      <c r="I28" s="144"/>
      <c r="J28" s="144"/>
      <c r="K28" s="130" t="s">
        <v>600</v>
      </c>
      <c r="L28" s="130" t="s">
        <v>668</v>
      </c>
      <c r="M28" s="130" t="s">
        <v>722</v>
      </c>
      <c r="Q28" s="156"/>
      <c r="R28" s="156"/>
      <c r="S28" s="156"/>
    </row>
    <row r="29" spans="1:19" x14ac:dyDescent="0.25">
      <c r="A29" s="126" t="s">
        <v>736</v>
      </c>
      <c r="B29" s="157" t="s">
        <v>612</v>
      </c>
      <c r="C29" s="157" t="s">
        <v>668</v>
      </c>
      <c r="D29" s="157" t="s">
        <v>620</v>
      </c>
      <c r="E29" s="130" t="s">
        <v>605</v>
      </c>
      <c r="F29" s="130" t="s">
        <v>668</v>
      </c>
      <c r="G29" s="130" t="s">
        <v>607</v>
      </c>
      <c r="H29" s="144"/>
      <c r="I29" s="144"/>
      <c r="J29" s="144"/>
      <c r="K29" s="144" t="s">
        <v>729</v>
      </c>
      <c r="L29" s="144"/>
      <c r="M29" s="144" t="s">
        <v>607</v>
      </c>
      <c r="Q29" s="156"/>
      <c r="R29" s="156"/>
      <c r="S29" s="156"/>
    </row>
    <row r="30" spans="1:19" x14ac:dyDescent="0.25">
      <c r="A30" s="126" t="s">
        <v>737</v>
      </c>
      <c r="B30" s="157" t="s">
        <v>707</v>
      </c>
      <c r="C30" s="157" t="s">
        <v>668</v>
      </c>
      <c r="D30" s="157" t="s">
        <v>619</v>
      </c>
      <c r="E30" s="130" t="s">
        <v>730</v>
      </c>
      <c r="F30" s="130" t="s">
        <v>668</v>
      </c>
      <c r="G30" s="130" t="s">
        <v>729</v>
      </c>
      <c r="H30" s="144"/>
      <c r="I30" s="144"/>
      <c r="J30" s="144"/>
      <c r="K30" s="144" t="s">
        <v>766</v>
      </c>
      <c r="L30" s="144"/>
      <c r="M30" s="144" t="s">
        <v>605</v>
      </c>
      <c r="Q30" s="156"/>
      <c r="R30" s="156"/>
      <c r="S30" s="156"/>
    </row>
    <row r="31" spans="1:19" x14ac:dyDescent="0.25">
      <c r="A31" s="126" t="s">
        <v>738</v>
      </c>
      <c r="B31" s="157" t="s">
        <v>705</v>
      </c>
      <c r="C31" s="157" t="s">
        <v>668</v>
      </c>
      <c r="D31" s="157" t="s">
        <v>580</v>
      </c>
      <c r="E31" s="130" t="s">
        <v>731</v>
      </c>
      <c r="F31" s="130" t="s">
        <v>668</v>
      </c>
      <c r="G31" s="130" t="s">
        <v>728</v>
      </c>
      <c r="H31" s="144"/>
      <c r="I31" s="144"/>
      <c r="J31" s="144"/>
      <c r="K31" s="157" t="s">
        <v>612</v>
      </c>
      <c r="L31" s="157" t="s">
        <v>668</v>
      </c>
      <c r="M31" s="157" t="s">
        <v>705</v>
      </c>
      <c r="N31" t="s">
        <v>612</v>
      </c>
      <c r="O31" t="s">
        <v>668</v>
      </c>
      <c r="P31" t="s">
        <v>707</v>
      </c>
      <c r="Q31" s="156"/>
      <c r="R31" s="156"/>
      <c r="S31" s="156"/>
    </row>
    <row r="32" spans="1:19" x14ac:dyDescent="0.25">
      <c r="A32" s="126" t="s">
        <v>739</v>
      </c>
      <c r="B32" s="157" t="s">
        <v>621</v>
      </c>
      <c r="C32" s="157" t="s">
        <v>668</v>
      </c>
      <c r="D32" s="157" t="s">
        <v>624</v>
      </c>
      <c r="E32" s="144"/>
      <c r="F32" s="144"/>
      <c r="G32" s="144"/>
      <c r="H32" s="144"/>
      <c r="I32" s="144"/>
      <c r="J32" s="144"/>
      <c r="K32" s="157" t="s">
        <v>707</v>
      </c>
      <c r="L32" s="157" t="s">
        <v>668</v>
      </c>
      <c r="M32" s="157" t="s">
        <v>580</v>
      </c>
      <c r="N32" t="s">
        <v>705</v>
      </c>
      <c r="O32" t="s">
        <v>668</v>
      </c>
      <c r="P32" t="s">
        <v>624</v>
      </c>
      <c r="Q32" s="156"/>
      <c r="R32" s="156"/>
      <c r="S32" s="156"/>
    </row>
    <row r="33" spans="1:19" x14ac:dyDescent="0.25">
      <c r="A33" s="126" t="s">
        <v>740</v>
      </c>
      <c r="B33" s="157" t="s">
        <v>622</v>
      </c>
      <c r="C33" s="157" t="s">
        <v>668</v>
      </c>
      <c r="D33" s="157" t="s">
        <v>623</v>
      </c>
      <c r="E33" s="144"/>
      <c r="F33" s="144"/>
      <c r="G33" s="144"/>
      <c r="H33" s="144"/>
      <c r="I33" s="144"/>
      <c r="J33" s="144"/>
      <c r="K33" s="157" t="s">
        <v>619</v>
      </c>
      <c r="L33" s="157" t="s">
        <v>668</v>
      </c>
      <c r="M33" s="157" t="s">
        <v>624</v>
      </c>
      <c r="N33" t="s">
        <v>619</v>
      </c>
      <c r="O33" t="s">
        <v>668</v>
      </c>
      <c r="P33" t="s">
        <v>623</v>
      </c>
      <c r="Q33" s="156"/>
      <c r="R33" s="156"/>
      <c r="S33" s="156"/>
    </row>
    <row r="34" spans="1:19" x14ac:dyDescent="0.25">
      <c r="A34" s="126" t="s">
        <v>741</v>
      </c>
      <c r="B34" s="144"/>
      <c r="C34" s="144"/>
      <c r="D34" s="144"/>
      <c r="E34" s="144"/>
      <c r="F34" s="144"/>
      <c r="G34" s="144"/>
      <c r="H34" s="144"/>
      <c r="I34" s="144"/>
      <c r="J34" s="144"/>
      <c r="K34" s="157" t="s">
        <v>620</v>
      </c>
      <c r="L34" s="157" t="s">
        <v>668</v>
      </c>
      <c r="M34" s="157" t="s">
        <v>623</v>
      </c>
      <c r="N34" t="s">
        <v>620</v>
      </c>
      <c r="O34" t="s">
        <v>668</v>
      </c>
      <c r="P34" t="s">
        <v>622</v>
      </c>
      <c r="Q34" s="156"/>
      <c r="R34" s="156"/>
      <c r="S34" s="156"/>
    </row>
    <row r="35" spans="1:19" x14ac:dyDescent="0.25">
      <c r="A35" s="126" t="s">
        <v>742</v>
      </c>
      <c r="B35" s="144"/>
      <c r="C35" s="144"/>
      <c r="D35" s="144"/>
      <c r="E35" s="144"/>
      <c r="F35" s="144"/>
      <c r="G35" s="144"/>
      <c r="H35" s="144"/>
      <c r="I35" s="144"/>
      <c r="J35" s="144"/>
      <c r="K35" s="157" t="s">
        <v>621</v>
      </c>
      <c r="L35" s="157" t="s">
        <v>668</v>
      </c>
      <c r="M35" s="157" t="s">
        <v>622</v>
      </c>
      <c r="N35" t="s">
        <v>621</v>
      </c>
      <c r="O35" t="s">
        <v>668</v>
      </c>
      <c r="P35" t="s">
        <v>580</v>
      </c>
      <c r="Q35" s="156"/>
      <c r="R35" s="156"/>
      <c r="S35" s="156"/>
    </row>
    <row r="36" spans="1:19" x14ac:dyDescent="0.25">
      <c r="A36" s="126" t="s">
        <v>743</v>
      </c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Q36" s="156"/>
      <c r="R36" s="156"/>
      <c r="S36" s="156"/>
    </row>
  </sheetData>
  <mergeCells count="12">
    <mergeCell ref="Q19:S19"/>
    <mergeCell ref="Q1:S1"/>
    <mergeCell ref="B1:D1"/>
    <mergeCell ref="E1:G1"/>
    <mergeCell ref="H1:J1"/>
    <mergeCell ref="K1:M1"/>
    <mergeCell ref="N1:P1"/>
    <mergeCell ref="B19:D19"/>
    <mergeCell ref="E19:G19"/>
    <mergeCell ref="H19:J19"/>
    <mergeCell ref="K19:M19"/>
    <mergeCell ref="N19: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Ranglista</vt:lpstr>
      <vt:lpstr>Nevezők</vt:lpstr>
      <vt:lpstr>Szombat</vt:lpstr>
      <vt:lpstr>Fülöp</vt:lpstr>
      <vt:lpstr>Szendrey</vt:lpstr>
      <vt:lpstr>Pákai</vt:lpstr>
      <vt:lpstr>Szatmári</vt:lpstr>
      <vt:lpstr>8-2</vt:lpstr>
      <vt:lpstr>Vasárnap</vt:lpstr>
      <vt:lpstr>OB 10</vt:lpstr>
      <vt:lpstr>II. osztály</vt:lpstr>
      <vt:lpstr>II. oszt. D</vt:lpstr>
      <vt:lpstr>III. osztály</vt:lpstr>
      <vt:lpstr>MN és utánpótlás</vt:lpstr>
      <vt:lpstr>Végeredmény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László</dc:creator>
  <cp:lastModifiedBy>Gyozsán Z</cp:lastModifiedBy>
  <cp:lastPrinted>2016-11-25T11:42:37Z</cp:lastPrinted>
  <dcterms:created xsi:type="dcterms:W3CDTF">2016-11-25T09:00:36Z</dcterms:created>
  <dcterms:modified xsi:type="dcterms:W3CDTF">2016-11-28T21:41:03Z</dcterms:modified>
</cp:coreProperties>
</file>