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8735" windowHeight="8370" firstSheet="3" activeTab="13"/>
  </bookViews>
  <sheets>
    <sheet name="Nevezők listája" sheetId="10" r:id="rId1"/>
    <sheet name="Pályabeosztás" sheetId="9" r:id="rId2"/>
    <sheet name="&quot;A&quot;" sheetId="18" r:id="rId3"/>
    <sheet name="&quot;B&quot;" sheetId="19" r:id="rId4"/>
    <sheet name="&quot;C&quot;" sheetId="15" r:id="rId5"/>
    <sheet name="&quot;D&quot;" sheetId="16" r:id="rId6"/>
    <sheet name="16.-8. hely közé" sheetId="5" r:id="rId7"/>
    <sheet name="Főág" sheetId="17" r:id="rId8"/>
    <sheet name="Vigasz &quot;a&quot;" sheetId="20" r:id="rId9"/>
    <sheet name="Vigasz &quot;b&quot;" sheetId="21" r:id="rId10"/>
    <sheet name="Vigasz &quot;c&quot;" sheetId="22" r:id="rId11"/>
    <sheet name="Min.nélk.&quot;A&quot;" sheetId="14" r:id="rId12"/>
    <sheet name="Min.nélk.&quot;B&quot;" sheetId="13" r:id="rId13"/>
    <sheet name="Helyosztók" sheetId="23" r:id="rId14"/>
    <sheet name="Végeredmény" sheetId="24" r:id="rId15"/>
  </sheets>
  <definedNames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7">#REF!</definedName>
    <definedName name="a" localSheetId="11">#REF!</definedName>
    <definedName name="a" localSheetId="12">#REF!</definedName>
    <definedName name="a" localSheetId="1">#REF!</definedName>
    <definedName name="a" localSheetId="14">#REF!</definedName>
    <definedName name="a" localSheetId="9">#REF!</definedName>
    <definedName name="a" localSheetId="10">#REF!</definedName>
    <definedName name="a">#REF!</definedName>
    <definedName name="áá" localSheetId="2">#REF!</definedName>
    <definedName name="áá" localSheetId="3">#REF!</definedName>
    <definedName name="áá" localSheetId="4">#REF!</definedName>
    <definedName name="áá" localSheetId="5">#REF!</definedName>
    <definedName name="áá" localSheetId="7">#REF!</definedName>
    <definedName name="áá" localSheetId="11">#REF!</definedName>
    <definedName name="áá" localSheetId="12">#REF!</definedName>
    <definedName name="áá" localSheetId="9">#REF!</definedName>
    <definedName name="áá" localSheetId="10">#REF!</definedName>
    <definedName name="áá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7">#REF!</definedName>
    <definedName name="aáélkji" localSheetId="11">#REF!</definedName>
    <definedName name="aáélkji" localSheetId="12">#REF!</definedName>
    <definedName name="aáélkji" localSheetId="14">#REF!</definedName>
    <definedName name="aáélkji" localSheetId="9">#REF!</definedName>
    <definedName name="aáélkji" localSheetId="10">#REF!</definedName>
    <definedName name="aáélkji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7">#REF!</definedName>
    <definedName name="D" localSheetId="11">#REF!</definedName>
    <definedName name="D" localSheetId="12">#REF!</definedName>
    <definedName name="D" localSheetId="14">#REF!</definedName>
    <definedName name="D" localSheetId="9">#REF!</definedName>
    <definedName name="D" localSheetId="10">#REF!</definedName>
    <definedName name="D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 localSheetId="7">#REF!</definedName>
    <definedName name="dd" localSheetId="11">#REF!</definedName>
    <definedName name="dd" localSheetId="12">#REF!</definedName>
    <definedName name="dd" localSheetId="9">#REF!</definedName>
    <definedName name="dd" localSheetId="10">#REF!</definedName>
    <definedName name="dd">#REF!</definedName>
    <definedName name="é" localSheetId="2">#REF!</definedName>
    <definedName name="é" localSheetId="3">#REF!</definedName>
    <definedName name="é" localSheetId="4">#REF!</definedName>
    <definedName name="é" localSheetId="5">#REF!</definedName>
    <definedName name="é" localSheetId="7">#REF!</definedName>
    <definedName name="é" localSheetId="11">#REF!</definedName>
    <definedName name="é" localSheetId="12">#REF!</definedName>
    <definedName name="é" localSheetId="14">#REF!</definedName>
    <definedName name="é" localSheetId="9">#REF!</definedName>
    <definedName name="é" localSheetId="10">#REF!</definedName>
    <definedName name="é">#REF!</definedName>
    <definedName name="éé" localSheetId="2">#REF!</definedName>
    <definedName name="éé" localSheetId="3">#REF!</definedName>
    <definedName name="éé" localSheetId="4">#REF!</definedName>
    <definedName name="éé" localSheetId="5">#REF!</definedName>
    <definedName name="éé" localSheetId="7">#REF!</definedName>
    <definedName name="éé" localSheetId="11">#REF!</definedName>
    <definedName name="éé" localSheetId="12">#REF!</definedName>
    <definedName name="éé" localSheetId="9">#REF!</definedName>
    <definedName name="éé" localSheetId="10">#REF!</definedName>
    <definedName name="éé">#REF!</definedName>
    <definedName name="eew" localSheetId="2">#REF!</definedName>
    <definedName name="eew" localSheetId="3">#REF!</definedName>
    <definedName name="eew" localSheetId="4">#REF!</definedName>
    <definedName name="eew" localSheetId="5">#REF!</definedName>
    <definedName name="eew" localSheetId="7">#REF!</definedName>
    <definedName name="eew" localSheetId="11">#REF!</definedName>
    <definedName name="eew" localSheetId="12">#REF!</definedName>
    <definedName name="eew" localSheetId="9">#REF!</definedName>
    <definedName name="eew" localSheetId="10">#REF!</definedName>
    <definedName name="eew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7">#REF!</definedName>
    <definedName name="ellenFelek" localSheetId="11">#REF!</definedName>
    <definedName name="ellenFelek" localSheetId="12">#REF!</definedName>
    <definedName name="ellenFelek" localSheetId="14">#REF!</definedName>
    <definedName name="ellenFelek" localSheetId="8">#REF!</definedName>
    <definedName name="ellenFelek" localSheetId="9">#REF!</definedName>
    <definedName name="ellenFelek" localSheetId="10">#REF!</definedName>
    <definedName name="ellenFelek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7">#REF!</definedName>
    <definedName name="iii" localSheetId="11">#REF!</definedName>
    <definedName name="iii" localSheetId="12">#REF!</definedName>
    <definedName name="iii" localSheetId="9">#REF!</definedName>
    <definedName name="iii" localSheetId="10">#REF!</definedName>
    <definedName name="iii">#REF!</definedName>
    <definedName name="jú" localSheetId="2">#REF!</definedName>
    <definedName name="jú" localSheetId="3">#REF!</definedName>
    <definedName name="jú" localSheetId="4">#REF!</definedName>
    <definedName name="jú" localSheetId="5">#REF!</definedName>
    <definedName name="jú" localSheetId="7">#REF!</definedName>
    <definedName name="jú" localSheetId="11">#REF!</definedName>
    <definedName name="jú" localSheetId="12">#REF!</definedName>
    <definedName name="jú" localSheetId="0">#REF!</definedName>
    <definedName name="jú" localSheetId="14">#REF!</definedName>
    <definedName name="jú" localSheetId="9">#REF!</definedName>
    <definedName name="jú" localSheetId="10">#REF!</definedName>
    <definedName name="jú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7">#REF!</definedName>
    <definedName name="l" localSheetId="11">#REF!</definedName>
    <definedName name="l" localSheetId="12">#REF!</definedName>
    <definedName name="l" localSheetId="0">#REF!</definedName>
    <definedName name="l" localSheetId="14">#REF!</definedName>
    <definedName name="l" localSheetId="9">#REF!</definedName>
    <definedName name="l" localSheetId="10">#REF!</definedName>
    <definedName name="l">#REF!</definedName>
    <definedName name="mko" localSheetId="2">#REF!</definedName>
    <definedName name="mko" localSheetId="3">#REF!</definedName>
    <definedName name="mko" localSheetId="4">#REF!</definedName>
    <definedName name="mko" localSheetId="5">#REF!</definedName>
    <definedName name="mko" localSheetId="7">#REF!</definedName>
    <definedName name="mko" localSheetId="11">#REF!</definedName>
    <definedName name="mko" localSheetId="12">#REF!</definedName>
    <definedName name="mko" localSheetId="14">#REF!</definedName>
    <definedName name="mko" localSheetId="9">#REF!</definedName>
    <definedName name="mko" localSheetId="10">#REF!</definedName>
    <definedName name="mko">#REF!</definedName>
    <definedName name="_xlnm.Print_Titles" localSheetId="2">'"A"'!$1:$10</definedName>
    <definedName name="_xlnm.Print_Titles" localSheetId="7">Főág!$1:$10</definedName>
    <definedName name="_xlnm.Print_Area" localSheetId="2">'"A"'!$A$1:$AS$46</definedName>
    <definedName name="_xlnm.Print_Area" localSheetId="7">Főág!$A$1:$AS$46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7">#REF!</definedName>
    <definedName name="ooo" localSheetId="11">#REF!</definedName>
    <definedName name="ooo" localSheetId="12">#REF!</definedName>
    <definedName name="ooo" localSheetId="8">#REF!</definedName>
    <definedName name="ooo" localSheetId="9">#REF!</definedName>
    <definedName name="ooo" localSheetId="10">#REF!</definedName>
    <definedName name="ooo">#REF!</definedName>
    <definedName name="őő" localSheetId="2">#REF!</definedName>
    <definedName name="őő" localSheetId="3">#REF!</definedName>
    <definedName name="őő" localSheetId="4">#REF!</definedName>
    <definedName name="őő" localSheetId="5">#REF!</definedName>
    <definedName name="őő" localSheetId="7">#REF!</definedName>
    <definedName name="őő" localSheetId="11">#REF!</definedName>
    <definedName name="őő" localSheetId="12">#REF!</definedName>
    <definedName name="őő" localSheetId="9">#REF!</definedName>
    <definedName name="őő" localSheetId="10">#REF!</definedName>
    <definedName name="őő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7">#REF!</definedName>
    <definedName name="pp" localSheetId="11">#REF!</definedName>
    <definedName name="pp" localSheetId="12">#REF!</definedName>
    <definedName name="pp" localSheetId="9">#REF!</definedName>
    <definedName name="pp" localSheetId="10">#REF!</definedName>
    <definedName name="pp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7">#REF!</definedName>
    <definedName name="qqq" localSheetId="11">#REF!</definedName>
    <definedName name="qqq" localSheetId="12">#REF!</definedName>
    <definedName name="qqq" localSheetId="9">#REF!</definedName>
    <definedName name="qqq" localSheetId="10">#REF!</definedName>
    <definedName name="qqq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7">#REF!</definedName>
    <definedName name="ss" localSheetId="11">#REF!</definedName>
    <definedName name="ss" localSheetId="12">#REF!</definedName>
    <definedName name="ss" localSheetId="9">#REF!</definedName>
    <definedName name="ss" localSheetId="10">#REF!</definedName>
    <definedName name="ss">#REF!</definedName>
    <definedName name="ú" localSheetId="2">#REF!</definedName>
    <definedName name="ú" localSheetId="3">#REF!</definedName>
    <definedName name="ú" localSheetId="4">#REF!</definedName>
    <definedName name="ú" localSheetId="5">#REF!</definedName>
    <definedName name="ú" localSheetId="7">#REF!</definedName>
    <definedName name="ú" localSheetId="11">#REF!</definedName>
    <definedName name="ú" localSheetId="12">#REF!</definedName>
    <definedName name="ú" localSheetId="1">#REF!</definedName>
    <definedName name="ú" localSheetId="14">#REF!</definedName>
    <definedName name="ú" localSheetId="9">#REF!</definedName>
    <definedName name="ú" localSheetId="10">#REF!</definedName>
    <definedName name="ú">#REF!</definedName>
    <definedName name="új" localSheetId="2">#REF!</definedName>
    <definedName name="új" localSheetId="3">#REF!</definedName>
    <definedName name="új" localSheetId="4">#REF!</definedName>
    <definedName name="új" localSheetId="5">#REF!</definedName>
    <definedName name="új" localSheetId="7">#REF!</definedName>
    <definedName name="új" localSheetId="11">#REF!</definedName>
    <definedName name="új" localSheetId="12">#REF!</definedName>
    <definedName name="új" localSheetId="14">#REF!</definedName>
    <definedName name="új" localSheetId="9">#REF!</definedName>
    <definedName name="új" localSheetId="10">#REF!</definedName>
    <definedName name="új">#REF!</definedName>
    <definedName name="úúú" localSheetId="2">#REF!</definedName>
    <definedName name="úúú" localSheetId="3">#REF!</definedName>
    <definedName name="úúú" localSheetId="4">#REF!</definedName>
    <definedName name="úúú" localSheetId="5">#REF!</definedName>
    <definedName name="úúú" localSheetId="7">#REF!</definedName>
    <definedName name="úúú" localSheetId="11">#REF!</definedName>
    <definedName name="úúú" localSheetId="12">#REF!</definedName>
    <definedName name="úúú" localSheetId="9">#REF!</definedName>
    <definedName name="úúú" localSheetId="10">#REF!</definedName>
    <definedName name="úúú">#REF!</definedName>
    <definedName name="üüü" localSheetId="2">#REF!</definedName>
    <definedName name="üüü" localSheetId="3">#REF!</definedName>
    <definedName name="üüü" localSheetId="4">#REF!</definedName>
    <definedName name="üüü" localSheetId="5">#REF!</definedName>
    <definedName name="üüü" localSheetId="7">#REF!</definedName>
    <definedName name="üüü" localSheetId="11">#REF!</definedName>
    <definedName name="üüü" localSheetId="12">#REF!</definedName>
    <definedName name="üüü" localSheetId="9">#REF!</definedName>
    <definedName name="üüü" localSheetId="10">#REF!</definedName>
    <definedName name="üüü">#REF!</definedName>
    <definedName name="vége" localSheetId="2">#REF!</definedName>
    <definedName name="vége" localSheetId="3">#REF!</definedName>
    <definedName name="vége" localSheetId="4">#REF!</definedName>
    <definedName name="vége" localSheetId="5">#REF!</definedName>
    <definedName name="vége" localSheetId="7">#REF!</definedName>
    <definedName name="vége" localSheetId="11">#REF!</definedName>
    <definedName name="vége" localSheetId="12">#REF!</definedName>
    <definedName name="vége" localSheetId="0">#REF!</definedName>
    <definedName name="vége" localSheetId="14">#REF!</definedName>
    <definedName name="vége" localSheetId="9">#REF!</definedName>
    <definedName name="vége" localSheetId="10">#REF!</definedName>
    <definedName name="vége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7">#REF!</definedName>
    <definedName name="w" localSheetId="11">#REF!</definedName>
    <definedName name="w" localSheetId="12">#REF!</definedName>
    <definedName name="w" localSheetId="9">#REF!</definedName>
    <definedName name="w" localSheetId="10">#REF!</definedName>
    <definedName name="w">#REF!</definedName>
    <definedName name="wwqa" localSheetId="2">#REF!</definedName>
    <definedName name="wwqa" localSheetId="3">#REF!</definedName>
    <definedName name="wwqa" localSheetId="4">#REF!</definedName>
    <definedName name="wwqa" localSheetId="5">#REF!</definedName>
    <definedName name="wwqa" localSheetId="7">#REF!</definedName>
    <definedName name="wwqa" localSheetId="11">#REF!</definedName>
    <definedName name="wwqa" localSheetId="12">#REF!</definedName>
    <definedName name="wwqa" localSheetId="14">#REF!</definedName>
    <definedName name="wwqa" localSheetId="9">#REF!</definedName>
    <definedName name="wwqa" localSheetId="10">#REF!</definedName>
    <definedName name="wwqa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7">#REF!</definedName>
    <definedName name="yyy" localSheetId="11">#REF!</definedName>
    <definedName name="yyy" localSheetId="12">#REF!</definedName>
    <definedName name="yyy" localSheetId="9">#REF!</definedName>
    <definedName name="yyy" localSheetId="10">#REF!</definedName>
    <definedName name="yyy">#REF!</definedName>
    <definedName name="ztr" localSheetId="2">#REF!</definedName>
    <definedName name="ztr" localSheetId="3">#REF!</definedName>
    <definedName name="ztr" localSheetId="4">#REF!</definedName>
    <definedName name="ztr" localSheetId="5">#REF!</definedName>
    <definedName name="ztr" localSheetId="7">#REF!</definedName>
    <definedName name="ztr" localSheetId="11">#REF!</definedName>
    <definedName name="ztr" localSheetId="12">#REF!</definedName>
    <definedName name="ztr" localSheetId="14">#REF!</definedName>
    <definedName name="ztr" localSheetId="9">#REF!</definedName>
    <definedName name="ztr" localSheetId="10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 localSheetId="5">#REF!</definedName>
    <definedName name="zztt" localSheetId="7">#REF!</definedName>
    <definedName name="zztt" localSheetId="11">#REF!</definedName>
    <definedName name="zztt" localSheetId="12">#REF!</definedName>
    <definedName name="zztt" localSheetId="14">#REF!</definedName>
    <definedName name="zztt" localSheetId="9">#REF!</definedName>
    <definedName name="zztt" localSheetId="10">#REF!</definedName>
    <definedName name="zztt">#REF!</definedName>
    <definedName name="zzz" localSheetId="2">#REF!</definedName>
    <definedName name="zzz" localSheetId="3">#REF!</definedName>
    <definedName name="zzz" localSheetId="4">#REF!</definedName>
    <definedName name="zzz" localSheetId="5">#REF!</definedName>
    <definedName name="zzz" localSheetId="7">#REF!</definedName>
    <definedName name="zzz" localSheetId="11">#REF!</definedName>
    <definedName name="zzz" localSheetId="12">#REF!</definedName>
    <definedName name="zzz" localSheetId="9">#REF!</definedName>
    <definedName name="zzz" localSheetId="10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R28" i="22" l="1"/>
  <c r="L28" i="22"/>
  <c r="R27" i="22"/>
  <c r="L27" i="22"/>
  <c r="R26" i="22"/>
  <c r="L26" i="22"/>
  <c r="R24" i="22"/>
  <c r="L24" i="22"/>
  <c r="R23" i="22"/>
  <c r="L23" i="22"/>
  <c r="R22" i="22"/>
  <c r="L22" i="22"/>
  <c r="R20" i="22"/>
  <c r="L20" i="22"/>
  <c r="R19" i="22"/>
  <c r="L19" i="22"/>
  <c r="R18" i="22"/>
  <c r="L18" i="22"/>
  <c r="R16" i="22"/>
  <c r="L16" i="22"/>
  <c r="R15" i="22"/>
  <c r="L15" i="22"/>
  <c r="R14" i="22"/>
  <c r="L14" i="22"/>
  <c r="R12" i="22"/>
  <c r="L12" i="22"/>
  <c r="R11" i="22"/>
  <c r="L11" i="22"/>
  <c r="R10" i="22"/>
  <c r="L10" i="22"/>
  <c r="T8" i="22"/>
  <c r="S8" i="22"/>
  <c r="U8" i="22" s="1"/>
  <c r="L8" i="22"/>
  <c r="K8" i="22"/>
  <c r="M8" i="22" s="1"/>
  <c r="H8" i="22"/>
  <c r="G8" i="22"/>
  <c r="D8" i="22"/>
  <c r="C8" i="22"/>
  <c r="X7" i="22"/>
  <c r="W7" i="22"/>
  <c r="Y7" i="22" s="1"/>
  <c r="P7" i="22"/>
  <c r="O7" i="22"/>
  <c r="Q7" i="22" s="1"/>
  <c r="L7" i="22"/>
  <c r="K7" i="22"/>
  <c r="M7" i="22" s="1"/>
  <c r="H7" i="22"/>
  <c r="G7" i="22"/>
  <c r="D7" i="22"/>
  <c r="C7" i="22"/>
  <c r="X6" i="22"/>
  <c r="O8" i="22" s="1"/>
  <c r="Q8" i="22" s="1"/>
  <c r="W6" i="22"/>
  <c r="P8" i="22" s="1"/>
  <c r="T6" i="22"/>
  <c r="S6" i="22"/>
  <c r="U6" i="22" s="1"/>
  <c r="L6" i="22"/>
  <c r="K6" i="22"/>
  <c r="H6" i="22"/>
  <c r="G6" i="22"/>
  <c r="D6" i="22"/>
  <c r="C6" i="22"/>
  <c r="X5" i="22"/>
  <c r="W5" i="22"/>
  <c r="Y5" i="22" s="1"/>
  <c r="T5" i="22"/>
  <c r="S5" i="22"/>
  <c r="P5" i="22"/>
  <c r="O5" i="22"/>
  <c r="Q5" i="22" s="1"/>
  <c r="H5" i="22"/>
  <c r="G5" i="22"/>
  <c r="D5" i="22"/>
  <c r="C5" i="22"/>
  <c r="AE5" i="22" s="1"/>
  <c r="X4" i="22"/>
  <c r="W4" i="22"/>
  <c r="Y4" i="22" s="1"/>
  <c r="T4" i="22"/>
  <c r="S4" i="22"/>
  <c r="U4" i="22" s="1"/>
  <c r="P4" i="22"/>
  <c r="O4" i="22"/>
  <c r="L4" i="22"/>
  <c r="K4" i="22"/>
  <c r="M4" i="22" s="1"/>
  <c r="D4" i="22"/>
  <c r="C4" i="22"/>
  <c r="X3" i="22"/>
  <c r="W3" i="22"/>
  <c r="Y3" i="22" s="1"/>
  <c r="T3" i="22"/>
  <c r="S3" i="22"/>
  <c r="P3" i="22"/>
  <c r="O3" i="22"/>
  <c r="Q3" i="22" s="1"/>
  <c r="L3" i="22"/>
  <c r="K3" i="22"/>
  <c r="H3" i="22"/>
  <c r="G3" i="22"/>
  <c r="AE3" i="22" s="1"/>
  <c r="V2" i="22"/>
  <c r="R2" i="22"/>
  <c r="N2" i="22"/>
  <c r="J2" i="22"/>
  <c r="F2" i="22"/>
  <c r="B2" i="22"/>
  <c r="R28" i="21"/>
  <c r="L28" i="21"/>
  <c r="R27" i="21"/>
  <c r="L27" i="21"/>
  <c r="R26" i="21"/>
  <c r="L26" i="21"/>
  <c r="R24" i="21"/>
  <c r="L24" i="21"/>
  <c r="R23" i="21"/>
  <c r="L23" i="21"/>
  <c r="R22" i="21"/>
  <c r="L22" i="21"/>
  <c r="R20" i="21"/>
  <c r="L20" i="21"/>
  <c r="R19" i="21"/>
  <c r="L19" i="21"/>
  <c r="R18" i="21"/>
  <c r="L18" i="21"/>
  <c r="R16" i="21"/>
  <c r="L16" i="21"/>
  <c r="R15" i="21"/>
  <c r="L15" i="21"/>
  <c r="R14" i="21"/>
  <c r="L14" i="21"/>
  <c r="R12" i="21"/>
  <c r="L12" i="21"/>
  <c r="R11" i="21"/>
  <c r="L11" i="21"/>
  <c r="R10" i="21"/>
  <c r="L10" i="21"/>
  <c r="T8" i="21"/>
  <c r="S8" i="21"/>
  <c r="U8" i="21" s="1"/>
  <c r="L8" i="21"/>
  <c r="K8" i="21"/>
  <c r="M8" i="21" s="1"/>
  <c r="H8" i="21"/>
  <c r="G8" i="21"/>
  <c r="D8" i="21"/>
  <c r="C8" i="21"/>
  <c r="X7" i="21"/>
  <c r="W7" i="21"/>
  <c r="Y7" i="21" s="1"/>
  <c r="P7" i="21"/>
  <c r="O7" i="21"/>
  <c r="Q7" i="21" s="1"/>
  <c r="L7" i="21"/>
  <c r="K7" i="21"/>
  <c r="H7" i="21"/>
  <c r="G7" i="21"/>
  <c r="D7" i="21"/>
  <c r="C7" i="21"/>
  <c r="X6" i="21"/>
  <c r="O8" i="21" s="1"/>
  <c r="Q8" i="21" s="1"/>
  <c r="W6" i="21"/>
  <c r="P8" i="21" s="1"/>
  <c r="T6" i="21"/>
  <c r="S6" i="21"/>
  <c r="L6" i="21"/>
  <c r="K6" i="21"/>
  <c r="M6" i="21" s="1"/>
  <c r="H6" i="21"/>
  <c r="G6" i="21"/>
  <c r="D6" i="21"/>
  <c r="C6" i="21"/>
  <c r="X5" i="21"/>
  <c r="W5" i="21"/>
  <c r="Y5" i="21" s="1"/>
  <c r="T5" i="21"/>
  <c r="S5" i="21"/>
  <c r="U5" i="21" s="1"/>
  <c r="P5" i="21"/>
  <c r="O5" i="21"/>
  <c r="H5" i="21"/>
  <c r="G5" i="21"/>
  <c r="I5" i="21" s="1"/>
  <c r="D5" i="21"/>
  <c r="C5" i="21"/>
  <c r="X4" i="21"/>
  <c r="W4" i="21"/>
  <c r="Y4" i="21" s="1"/>
  <c r="T4" i="21"/>
  <c r="S4" i="21"/>
  <c r="P4" i="21"/>
  <c r="O4" i="21"/>
  <c r="Q4" i="21" s="1"/>
  <c r="L4" i="21"/>
  <c r="K4" i="21"/>
  <c r="D4" i="21"/>
  <c r="C4" i="21"/>
  <c r="X3" i="21"/>
  <c r="W3" i="21"/>
  <c r="Y3" i="21" s="1"/>
  <c r="T3" i="21"/>
  <c r="S3" i="21"/>
  <c r="U3" i="21" s="1"/>
  <c r="P3" i="21"/>
  <c r="O3" i="21"/>
  <c r="L3" i="21"/>
  <c r="K3" i="21"/>
  <c r="M3" i="21" s="1"/>
  <c r="H3" i="21"/>
  <c r="AF3" i="21" s="1"/>
  <c r="G3" i="21"/>
  <c r="V2" i="21"/>
  <c r="R2" i="21"/>
  <c r="N2" i="21"/>
  <c r="J2" i="21"/>
  <c r="F2" i="21"/>
  <c r="B2" i="21"/>
  <c r="AF4" i="21" l="1"/>
  <c r="Q3" i="21"/>
  <c r="M4" i="21"/>
  <c r="U4" i="21"/>
  <c r="Q5" i="21"/>
  <c r="AE6" i="21"/>
  <c r="U6" i="21"/>
  <c r="M7" i="21"/>
  <c r="M3" i="22"/>
  <c r="U3" i="22"/>
  <c r="AE4" i="22"/>
  <c r="Q4" i="22"/>
  <c r="I5" i="22"/>
  <c r="U5" i="22"/>
  <c r="M6" i="22"/>
  <c r="AF6" i="22"/>
  <c r="AE7" i="22"/>
  <c r="AF7" i="22"/>
  <c r="AE7" i="21"/>
  <c r="AF7" i="21"/>
  <c r="AF3" i="22"/>
  <c r="AK3" i="22" s="1"/>
  <c r="AF4" i="22"/>
  <c r="AK4" i="22" s="1"/>
  <c r="AF5" i="21"/>
  <c r="AF5" i="22"/>
  <c r="AK5" i="22" s="1"/>
  <c r="AF6" i="21"/>
  <c r="AK6" i="21" s="1"/>
  <c r="AE6" i="22"/>
  <c r="AF8" i="22"/>
  <c r="AE8" i="22"/>
  <c r="AK8" i="22" s="1"/>
  <c r="I3" i="22"/>
  <c r="AB3" i="22"/>
  <c r="AD3" i="22"/>
  <c r="E4" i="22"/>
  <c r="AB4" i="22" s="1"/>
  <c r="E5" i="22"/>
  <c r="AB5" i="22" s="1"/>
  <c r="AD5" i="22"/>
  <c r="E6" i="22"/>
  <c r="Y6" i="22"/>
  <c r="E7" i="22"/>
  <c r="E8" i="22"/>
  <c r="AC8" i="22" s="1"/>
  <c r="AC3" i="22"/>
  <c r="AC4" i="22"/>
  <c r="AC5" i="22"/>
  <c r="I6" i="22"/>
  <c r="AD6" i="22" s="1"/>
  <c r="I7" i="22"/>
  <c r="I8" i="22"/>
  <c r="AF8" i="21"/>
  <c r="AE8" i="21"/>
  <c r="AE3" i="21"/>
  <c r="AK3" i="21" s="1"/>
  <c r="AE4" i="21"/>
  <c r="AK4" i="21" s="1"/>
  <c r="AE5" i="21"/>
  <c r="AK5" i="21" s="1"/>
  <c r="I6" i="21"/>
  <c r="I7" i="21"/>
  <c r="I8" i="21"/>
  <c r="I3" i="21"/>
  <c r="AC3" i="21" s="1"/>
  <c r="E4" i="21"/>
  <c r="AD4" i="21" s="1"/>
  <c r="E5" i="21"/>
  <c r="AC5" i="21" s="1"/>
  <c r="E6" i="21"/>
  <c r="AD6" i="21" s="1"/>
  <c r="Y6" i="21"/>
  <c r="E7" i="21"/>
  <c r="AC7" i="21" s="1"/>
  <c r="E8" i="21"/>
  <c r="AD8" i="21" s="1"/>
  <c r="R28" i="20"/>
  <c r="L28" i="20"/>
  <c r="R27" i="20"/>
  <c r="L27" i="20"/>
  <c r="R26" i="20"/>
  <c r="L26" i="20"/>
  <c r="R24" i="20"/>
  <c r="L24" i="20"/>
  <c r="R23" i="20"/>
  <c r="L23" i="20"/>
  <c r="R22" i="20"/>
  <c r="L22" i="20"/>
  <c r="R20" i="20"/>
  <c r="L20" i="20"/>
  <c r="R19" i="20"/>
  <c r="L19" i="20"/>
  <c r="R18" i="20"/>
  <c r="L18" i="20"/>
  <c r="R16" i="20"/>
  <c r="L16" i="20"/>
  <c r="R15" i="20"/>
  <c r="L15" i="20"/>
  <c r="R14" i="20"/>
  <c r="L14" i="20"/>
  <c r="R12" i="20"/>
  <c r="L12" i="20"/>
  <c r="R11" i="20"/>
  <c r="L11" i="20"/>
  <c r="R10" i="20"/>
  <c r="L10" i="20"/>
  <c r="T8" i="20"/>
  <c r="S8" i="20"/>
  <c r="U8" i="20" s="1"/>
  <c r="L8" i="20"/>
  <c r="K8" i="20"/>
  <c r="M8" i="20" s="1"/>
  <c r="H8" i="20"/>
  <c r="G8" i="20"/>
  <c r="D8" i="20"/>
  <c r="C8" i="20"/>
  <c r="X7" i="20"/>
  <c r="W7" i="20"/>
  <c r="Y7" i="20" s="1"/>
  <c r="P7" i="20"/>
  <c r="O7" i="20"/>
  <c r="L7" i="20"/>
  <c r="K7" i="20"/>
  <c r="M7" i="20" s="1"/>
  <c r="H7" i="20"/>
  <c r="G7" i="20"/>
  <c r="D7" i="20"/>
  <c r="C7" i="20"/>
  <c r="X6" i="20"/>
  <c r="O8" i="20" s="1"/>
  <c r="Q8" i="20" s="1"/>
  <c r="W6" i="20"/>
  <c r="P8" i="20" s="1"/>
  <c r="T6" i="20"/>
  <c r="S6" i="20"/>
  <c r="U6" i="20" s="1"/>
  <c r="L6" i="20"/>
  <c r="K6" i="20"/>
  <c r="H6" i="20"/>
  <c r="G6" i="20"/>
  <c r="D6" i="20"/>
  <c r="C6" i="20"/>
  <c r="X5" i="20"/>
  <c r="W5" i="20"/>
  <c r="Y5" i="20" s="1"/>
  <c r="T5" i="20"/>
  <c r="S5" i="20"/>
  <c r="P5" i="20"/>
  <c r="O5" i="20"/>
  <c r="Q5" i="20" s="1"/>
  <c r="H5" i="20"/>
  <c r="G5" i="20"/>
  <c r="D5" i="20"/>
  <c r="C5" i="20"/>
  <c r="AE5" i="20" s="1"/>
  <c r="X4" i="20"/>
  <c r="W4" i="20"/>
  <c r="Y4" i="20" s="1"/>
  <c r="T4" i="20"/>
  <c r="S4" i="20"/>
  <c r="U4" i="20" s="1"/>
  <c r="P4" i="20"/>
  <c r="O4" i="20"/>
  <c r="L4" i="20"/>
  <c r="K4" i="20"/>
  <c r="M4" i="20" s="1"/>
  <c r="D4" i="20"/>
  <c r="C4" i="20"/>
  <c r="X3" i="20"/>
  <c r="W3" i="20"/>
  <c r="Y3" i="20" s="1"/>
  <c r="T3" i="20"/>
  <c r="S3" i="20"/>
  <c r="P3" i="20"/>
  <c r="O3" i="20"/>
  <c r="Q3" i="20" s="1"/>
  <c r="L3" i="20"/>
  <c r="K3" i="20"/>
  <c r="H3" i="20"/>
  <c r="G3" i="20"/>
  <c r="V2" i="20"/>
  <c r="R2" i="20"/>
  <c r="N2" i="20"/>
  <c r="J2" i="20"/>
  <c r="F2" i="20"/>
  <c r="B2" i="20"/>
  <c r="AE8" i="20" l="1"/>
  <c r="AB7" i="22"/>
  <c r="AB8" i="22"/>
  <c r="AG8" i="22" s="1"/>
  <c r="M3" i="20"/>
  <c r="AC3" i="20" s="1"/>
  <c r="U3" i="20"/>
  <c r="AE4" i="20"/>
  <c r="Q4" i="20"/>
  <c r="I5" i="20"/>
  <c r="U5" i="20"/>
  <c r="M6" i="20"/>
  <c r="Q7" i="20"/>
  <c r="AB6" i="21"/>
  <c r="AB3" i="21"/>
  <c r="AK8" i="21"/>
  <c r="AD8" i="22"/>
  <c r="AK6" i="22"/>
  <c r="AK7" i="22"/>
  <c r="AB4" i="21"/>
  <c r="AC4" i="21"/>
  <c r="AG4" i="21" s="1"/>
  <c r="AF3" i="20"/>
  <c r="AF4" i="20"/>
  <c r="AC6" i="22"/>
  <c r="AK7" i="21"/>
  <c r="AF5" i="20"/>
  <c r="AK5" i="20" s="1"/>
  <c r="AD4" i="22"/>
  <c r="AA4" i="22" s="1"/>
  <c r="AB5" i="21"/>
  <c r="AG5" i="21" s="1"/>
  <c r="AE6" i="20"/>
  <c r="AF6" i="20"/>
  <c r="AC7" i="22"/>
  <c r="AG7" i="22" s="1"/>
  <c r="AE7" i="20"/>
  <c r="AF7" i="20"/>
  <c r="AG5" i="22"/>
  <c r="AA5" i="22"/>
  <c r="AG3" i="22"/>
  <c r="AA3" i="22"/>
  <c r="AD7" i="22"/>
  <c r="AB6" i="22"/>
  <c r="AG4" i="22"/>
  <c r="AA4" i="21"/>
  <c r="AB8" i="21"/>
  <c r="AB7" i="21"/>
  <c r="AD7" i="21"/>
  <c r="AD5" i="21"/>
  <c r="AA5" i="21" s="1"/>
  <c r="AC6" i="21"/>
  <c r="AA6" i="21" s="1"/>
  <c r="AD3" i="21"/>
  <c r="AA3" i="21" s="1"/>
  <c r="AG3" i="21"/>
  <c r="AC8" i="21"/>
  <c r="AF8" i="20"/>
  <c r="AK8" i="20" s="1"/>
  <c r="I3" i="20"/>
  <c r="E4" i="20"/>
  <c r="AB4" i="20" s="1"/>
  <c r="AD4" i="20"/>
  <c r="E5" i="20"/>
  <c r="E6" i="20"/>
  <c r="Y6" i="20"/>
  <c r="E7" i="20"/>
  <c r="E8" i="20"/>
  <c r="AE3" i="20"/>
  <c r="AC4" i="20"/>
  <c r="I6" i="20"/>
  <c r="I7" i="20"/>
  <c r="I8" i="20"/>
  <c r="AB8" i="20" s="1"/>
  <c r="AK3" i="20" l="1"/>
  <c r="AD7" i="20"/>
  <c r="AD3" i="20"/>
  <c r="AA8" i="22"/>
  <c r="AD6" i="20"/>
  <c r="AC8" i="20"/>
  <c r="AB5" i="20"/>
  <c r="AG5" i="20" s="1"/>
  <c r="AK4" i="20"/>
  <c r="AB3" i="20"/>
  <c r="AK6" i="20"/>
  <c r="AC5" i="20"/>
  <c r="AD5" i="20"/>
  <c r="AA5" i="20" s="1"/>
  <c r="AC7" i="20"/>
  <c r="AA7" i="22"/>
  <c r="AK7" i="20"/>
  <c r="AG6" i="22"/>
  <c r="AI6" i="22" s="1"/>
  <c r="AA6" i="22"/>
  <c r="AI4" i="22"/>
  <c r="AG8" i="21"/>
  <c r="AA8" i="21"/>
  <c r="AG6" i="21"/>
  <c r="AG7" i="21"/>
  <c r="AI7" i="21" s="1"/>
  <c r="AA7" i="21"/>
  <c r="AG8" i="20"/>
  <c r="AD8" i="20"/>
  <c r="AA8" i="20" s="1"/>
  <c r="AB7" i="20"/>
  <c r="AB6" i="20"/>
  <c r="AC6" i="20"/>
  <c r="AG4" i="20"/>
  <c r="AA4" i="20"/>
  <c r="AG3" i="20"/>
  <c r="AA3" i="20" l="1"/>
  <c r="AI8" i="22"/>
  <c r="AI5" i="22"/>
  <c r="AI3" i="21"/>
  <c r="AI7" i="22"/>
  <c r="AI3" i="22"/>
  <c r="AI4" i="21"/>
  <c r="AI8" i="21"/>
  <c r="AI6" i="21"/>
  <c r="AI5" i="21"/>
  <c r="AG6" i="20"/>
  <c r="AI8" i="20" s="1"/>
  <c r="AA6" i="20"/>
  <c r="AG7" i="20"/>
  <c r="AA7" i="20"/>
  <c r="AI7" i="20" l="1"/>
  <c r="AI4" i="20"/>
  <c r="AI5" i="20"/>
  <c r="AI3" i="20"/>
  <c r="AI6" i="20"/>
  <c r="R28" i="19"/>
  <c r="L28" i="19"/>
  <c r="R27" i="19"/>
  <c r="L27" i="19"/>
  <c r="R26" i="19"/>
  <c r="L26" i="19"/>
  <c r="R24" i="19"/>
  <c r="L24" i="19"/>
  <c r="R23" i="19"/>
  <c r="L23" i="19"/>
  <c r="R22" i="19"/>
  <c r="L22" i="19"/>
  <c r="R20" i="19"/>
  <c r="L20" i="19"/>
  <c r="R19" i="19"/>
  <c r="L19" i="19"/>
  <c r="R18" i="19"/>
  <c r="L18" i="19"/>
  <c r="R16" i="19"/>
  <c r="L16" i="19"/>
  <c r="R15" i="19"/>
  <c r="L15" i="19"/>
  <c r="R14" i="19"/>
  <c r="L14" i="19"/>
  <c r="R12" i="19"/>
  <c r="L12" i="19"/>
  <c r="R11" i="19"/>
  <c r="L11" i="19"/>
  <c r="R10" i="19"/>
  <c r="L10" i="19"/>
  <c r="T8" i="19"/>
  <c r="S8" i="19"/>
  <c r="U8" i="19" s="1"/>
  <c r="L8" i="19"/>
  <c r="K8" i="19"/>
  <c r="M8" i="19" s="1"/>
  <c r="H8" i="19"/>
  <c r="G8" i="19"/>
  <c r="D8" i="19"/>
  <c r="C8" i="19"/>
  <c r="X7" i="19"/>
  <c r="W7" i="19"/>
  <c r="Y7" i="19" s="1"/>
  <c r="P7" i="19"/>
  <c r="O7" i="19"/>
  <c r="Q7" i="19" s="1"/>
  <c r="L7" i="19"/>
  <c r="K7" i="19"/>
  <c r="M7" i="19" s="1"/>
  <c r="H7" i="19"/>
  <c r="G7" i="19"/>
  <c r="D7" i="19"/>
  <c r="C7" i="19"/>
  <c r="X6" i="19"/>
  <c r="O8" i="19" s="1"/>
  <c r="W6" i="19"/>
  <c r="P8" i="19" s="1"/>
  <c r="T6" i="19"/>
  <c r="S6" i="19"/>
  <c r="U6" i="19" s="1"/>
  <c r="L6" i="19"/>
  <c r="K6" i="19"/>
  <c r="M6" i="19" s="1"/>
  <c r="H6" i="19"/>
  <c r="G6" i="19"/>
  <c r="D6" i="19"/>
  <c r="C6" i="19"/>
  <c r="X5" i="19"/>
  <c r="W5" i="19"/>
  <c r="Y5" i="19" s="1"/>
  <c r="T5" i="19"/>
  <c r="S5" i="19"/>
  <c r="U5" i="19" s="1"/>
  <c r="P5" i="19"/>
  <c r="O5" i="19"/>
  <c r="Q5" i="19" s="1"/>
  <c r="H5" i="19"/>
  <c r="G5" i="19"/>
  <c r="I5" i="19" s="1"/>
  <c r="D5" i="19"/>
  <c r="C5" i="19"/>
  <c r="X4" i="19"/>
  <c r="W4" i="19"/>
  <c r="T4" i="19"/>
  <c r="S4" i="19"/>
  <c r="U4" i="19" s="1"/>
  <c r="P4" i="19"/>
  <c r="O4" i="19"/>
  <c r="L4" i="19"/>
  <c r="K4" i="19"/>
  <c r="D4" i="19"/>
  <c r="C4" i="19"/>
  <c r="X3" i="19"/>
  <c r="W3" i="19"/>
  <c r="Y3" i="19" s="1"/>
  <c r="T3" i="19"/>
  <c r="S3" i="19"/>
  <c r="U3" i="19" s="1"/>
  <c r="P3" i="19"/>
  <c r="O3" i="19"/>
  <c r="Q3" i="19" s="1"/>
  <c r="L3" i="19"/>
  <c r="K3" i="19"/>
  <c r="H3" i="19"/>
  <c r="G3" i="19"/>
  <c r="V2" i="19"/>
  <c r="R2" i="19"/>
  <c r="N2" i="19"/>
  <c r="J2" i="19"/>
  <c r="F2" i="19"/>
  <c r="B2" i="19"/>
  <c r="R45" i="18"/>
  <c r="L45" i="18"/>
  <c r="R44" i="18"/>
  <c r="L44" i="18"/>
  <c r="R43" i="18"/>
  <c r="L43" i="18"/>
  <c r="R42" i="18"/>
  <c r="L42" i="18"/>
  <c r="R40" i="18"/>
  <c r="L40" i="18"/>
  <c r="R39" i="18"/>
  <c r="L39" i="18"/>
  <c r="R38" i="18"/>
  <c r="L38" i="18"/>
  <c r="R37" i="18"/>
  <c r="L37" i="18"/>
  <c r="R35" i="18"/>
  <c r="L35" i="18"/>
  <c r="R34" i="18"/>
  <c r="L34" i="18"/>
  <c r="R33" i="18"/>
  <c r="L33" i="18"/>
  <c r="R32" i="18"/>
  <c r="L32" i="18"/>
  <c r="R30" i="18"/>
  <c r="L30" i="18"/>
  <c r="R29" i="18"/>
  <c r="L29" i="18"/>
  <c r="R28" i="18"/>
  <c r="L28" i="18"/>
  <c r="R27" i="18"/>
  <c r="L27" i="18"/>
  <c r="R25" i="18"/>
  <c r="L25" i="18"/>
  <c r="R24" i="18"/>
  <c r="L24" i="18"/>
  <c r="R23" i="18"/>
  <c r="L23" i="18"/>
  <c r="R22" i="18"/>
  <c r="L22" i="18"/>
  <c r="R20" i="18"/>
  <c r="L20" i="18"/>
  <c r="R19" i="18"/>
  <c r="L19" i="18"/>
  <c r="R18" i="18"/>
  <c r="L18" i="18"/>
  <c r="R17" i="18"/>
  <c r="L17" i="18"/>
  <c r="R15" i="18"/>
  <c r="L15" i="18"/>
  <c r="R14" i="18"/>
  <c r="L14" i="18"/>
  <c r="R13" i="18"/>
  <c r="L13" i="18"/>
  <c r="R12" i="18"/>
  <c r="L12" i="18"/>
  <c r="AB10" i="18"/>
  <c r="AA10" i="18"/>
  <c r="AC10" i="18" s="1"/>
  <c r="X10" i="18"/>
  <c r="W10" i="18"/>
  <c r="Y10" i="18" s="1"/>
  <c r="T10" i="18"/>
  <c r="S10" i="18"/>
  <c r="U10" i="18" s="1"/>
  <c r="P10" i="18"/>
  <c r="O10" i="18"/>
  <c r="Q10" i="18" s="1"/>
  <c r="L10" i="18"/>
  <c r="K10" i="18"/>
  <c r="M10" i="18" s="1"/>
  <c r="H10" i="18"/>
  <c r="G10" i="18"/>
  <c r="I10" i="18" s="1"/>
  <c r="D10" i="18"/>
  <c r="C10" i="18"/>
  <c r="AF9" i="18"/>
  <c r="AE9" i="18"/>
  <c r="AG9" i="18" s="1"/>
  <c r="X9" i="18"/>
  <c r="W9" i="18"/>
  <c r="Y9" i="18" s="1"/>
  <c r="T9" i="18"/>
  <c r="S9" i="18"/>
  <c r="U9" i="18" s="1"/>
  <c r="P9" i="18"/>
  <c r="O9" i="18"/>
  <c r="Q9" i="18" s="1"/>
  <c r="L9" i="18"/>
  <c r="K9" i="18"/>
  <c r="M9" i="18" s="1"/>
  <c r="H9" i="18"/>
  <c r="G9" i="18"/>
  <c r="I9" i="18" s="1"/>
  <c r="D9" i="18"/>
  <c r="AN9" i="18" s="1"/>
  <c r="C9" i="18"/>
  <c r="AF8" i="18"/>
  <c r="AE8" i="18"/>
  <c r="AG8" i="18" s="1"/>
  <c r="AB8" i="18"/>
  <c r="AA8" i="18"/>
  <c r="AC8" i="18" s="1"/>
  <c r="T8" i="18"/>
  <c r="S8" i="18"/>
  <c r="U8" i="18" s="1"/>
  <c r="P8" i="18"/>
  <c r="O8" i="18"/>
  <c r="Q8" i="18" s="1"/>
  <c r="L8" i="18"/>
  <c r="K8" i="18"/>
  <c r="M8" i="18" s="1"/>
  <c r="H8" i="18"/>
  <c r="G8" i="18"/>
  <c r="I8" i="18" s="1"/>
  <c r="D8" i="18"/>
  <c r="C8" i="18"/>
  <c r="AF7" i="18"/>
  <c r="AE7" i="18"/>
  <c r="AG7" i="18" s="1"/>
  <c r="AB7" i="18"/>
  <c r="AA7" i="18"/>
  <c r="X7" i="18"/>
  <c r="W7" i="18"/>
  <c r="P7" i="18"/>
  <c r="O7" i="18"/>
  <c r="Q7" i="18" s="1"/>
  <c r="L7" i="18"/>
  <c r="K7" i="18"/>
  <c r="M7" i="18" s="1"/>
  <c r="H7" i="18"/>
  <c r="G7" i="18"/>
  <c r="I7" i="18" s="1"/>
  <c r="D7" i="18"/>
  <c r="AN7" i="18" s="1"/>
  <c r="C7" i="18"/>
  <c r="AF6" i="18"/>
  <c r="AE6" i="18"/>
  <c r="AG6" i="18" s="1"/>
  <c r="AB6" i="18"/>
  <c r="AA6" i="18"/>
  <c r="AC6" i="18" s="1"/>
  <c r="X6" i="18"/>
  <c r="W6" i="18"/>
  <c r="Y6" i="18" s="1"/>
  <c r="T6" i="18"/>
  <c r="S6" i="18"/>
  <c r="U6" i="18" s="1"/>
  <c r="L6" i="18"/>
  <c r="K6" i="18"/>
  <c r="M6" i="18" s="1"/>
  <c r="H6" i="18"/>
  <c r="G6" i="18"/>
  <c r="I6" i="18" s="1"/>
  <c r="D6" i="18"/>
  <c r="C6" i="18"/>
  <c r="AF5" i="18"/>
  <c r="AE5" i="18"/>
  <c r="AG5" i="18" s="1"/>
  <c r="AB5" i="18"/>
  <c r="AA5" i="18"/>
  <c r="AC5" i="18" s="1"/>
  <c r="X5" i="18"/>
  <c r="W5" i="18"/>
  <c r="Y5" i="18" s="1"/>
  <c r="T5" i="18"/>
  <c r="S5" i="18"/>
  <c r="P5" i="18"/>
  <c r="O5" i="18"/>
  <c r="Q5" i="18" s="1"/>
  <c r="H5" i="18"/>
  <c r="G5" i="18"/>
  <c r="I5" i="18" s="1"/>
  <c r="D5" i="18"/>
  <c r="C5" i="18"/>
  <c r="AF4" i="18"/>
  <c r="AE4" i="18"/>
  <c r="AG4" i="18" s="1"/>
  <c r="AB4" i="18"/>
  <c r="AA4" i="18"/>
  <c r="AC4" i="18" s="1"/>
  <c r="X4" i="18"/>
  <c r="W4" i="18"/>
  <c r="Y4" i="18" s="1"/>
  <c r="T4" i="18"/>
  <c r="S4" i="18"/>
  <c r="P4" i="18"/>
  <c r="O4" i="18"/>
  <c r="Q4" i="18" s="1"/>
  <c r="L4" i="18"/>
  <c r="K4" i="18"/>
  <c r="M4" i="18" s="1"/>
  <c r="D4" i="18"/>
  <c r="C4" i="18"/>
  <c r="AF3" i="18"/>
  <c r="AE3" i="18"/>
  <c r="AG3" i="18" s="1"/>
  <c r="AB3" i="18"/>
  <c r="AA3" i="18"/>
  <c r="AC3" i="18" s="1"/>
  <c r="X3" i="18"/>
  <c r="W3" i="18"/>
  <c r="Y3" i="18" s="1"/>
  <c r="T3" i="18"/>
  <c r="S3" i="18"/>
  <c r="U3" i="18" s="1"/>
  <c r="P3" i="18"/>
  <c r="O3" i="18"/>
  <c r="L3" i="18"/>
  <c r="K3" i="18"/>
  <c r="M3" i="18" s="1"/>
  <c r="H3" i="18"/>
  <c r="AN3" i="18" s="1"/>
  <c r="G3" i="18"/>
  <c r="AD2" i="18"/>
  <c r="Z2" i="18"/>
  <c r="V2" i="18"/>
  <c r="R2" i="18"/>
  <c r="N2" i="18"/>
  <c r="J2" i="18"/>
  <c r="F2" i="18"/>
  <c r="B2" i="18"/>
  <c r="R45" i="17"/>
  <c r="L45" i="17"/>
  <c r="R44" i="17"/>
  <c r="L44" i="17"/>
  <c r="R43" i="17"/>
  <c r="L43" i="17"/>
  <c r="R42" i="17"/>
  <c r="L42" i="17"/>
  <c r="R40" i="17"/>
  <c r="L40" i="17"/>
  <c r="R39" i="17"/>
  <c r="L39" i="17"/>
  <c r="R38" i="17"/>
  <c r="L38" i="17"/>
  <c r="R37" i="17"/>
  <c r="L37" i="17"/>
  <c r="R35" i="17"/>
  <c r="L35" i="17"/>
  <c r="R34" i="17"/>
  <c r="L34" i="17"/>
  <c r="R33" i="17"/>
  <c r="L33" i="17"/>
  <c r="R32" i="17"/>
  <c r="L32" i="17"/>
  <c r="R30" i="17"/>
  <c r="L30" i="17"/>
  <c r="R29" i="17"/>
  <c r="L29" i="17"/>
  <c r="R28" i="17"/>
  <c r="L28" i="17"/>
  <c r="R27" i="17"/>
  <c r="L27" i="17"/>
  <c r="R25" i="17"/>
  <c r="L25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7" i="17"/>
  <c r="L17" i="17"/>
  <c r="R15" i="17"/>
  <c r="L15" i="17"/>
  <c r="R14" i="17"/>
  <c r="L14" i="17"/>
  <c r="R13" i="17"/>
  <c r="L13" i="17"/>
  <c r="R12" i="17"/>
  <c r="L12" i="17"/>
  <c r="AB10" i="17"/>
  <c r="AA10" i="17"/>
  <c r="AC10" i="17" s="1"/>
  <c r="X10" i="17"/>
  <c r="W10" i="17"/>
  <c r="Y10" i="17" s="1"/>
  <c r="T10" i="17"/>
  <c r="S10" i="17"/>
  <c r="U10" i="17" s="1"/>
  <c r="P10" i="17"/>
  <c r="O10" i="17"/>
  <c r="Q10" i="17" s="1"/>
  <c r="L10" i="17"/>
  <c r="K10" i="17"/>
  <c r="M10" i="17" s="1"/>
  <c r="H10" i="17"/>
  <c r="G10" i="17"/>
  <c r="I10" i="17" s="1"/>
  <c r="D10" i="17"/>
  <c r="C10" i="17"/>
  <c r="AF9" i="17"/>
  <c r="AE9" i="17"/>
  <c r="AG9" i="17" s="1"/>
  <c r="X9" i="17"/>
  <c r="W9" i="17"/>
  <c r="Y9" i="17" s="1"/>
  <c r="T9" i="17"/>
  <c r="S9" i="17"/>
  <c r="U9" i="17" s="1"/>
  <c r="P9" i="17"/>
  <c r="O9" i="17"/>
  <c r="Q9" i="17" s="1"/>
  <c r="L9" i="17"/>
  <c r="K9" i="17"/>
  <c r="M9" i="17" s="1"/>
  <c r="H9" i="17"/>
  <c r="G9" i="17"/>
  <c r="I9" i="17" s="1"/>
  <c r="D9" i="17"/>
  <c r="AN9" i="17" s="1"/>
  <c r="C9" i="17"/>
  <c r="AF8" i="17"/>
  <c r="AE8" i="17"/>
  <c r="AG8" i="17" s="1"/>
  <c r="AB8" i="17"/>
  <c r="AA8" i="17"/>
  <c r="AC8" i="17" s="1"/>
  <c r="T8" i="17"/>
  <c r="S8" i="17"/>
  <c r="U8" i="17" s="1"/>
  <c r="P8" i="17"/>
  <c r="O8" i="17"/>
  <c r="Q8" i="17" s="1"/>
  <c r="L8" i="17"/>
  <c r="K8" i="17"/>
  <c r="M8" i="17" s="1"/>
  <c r="H8" i="17"/>
  <c r="G8" i="17"/>
  <c r="I8" i="17" s="1"/>
  <c r="D8" i="17"/>
  <c r="C8" i="17"/>
  <c r="AF7" i="17"/>
  <c r="AE7" i="17"/>
  <c r="AG7" i="17" s="1"/>
  <c r="AB7" i="17"/>
  <c r="AA7" i="17"/>
  <c r="AC7" i="17" s="1"/>
  <c r="X7" i="17"/>
  <c r="W7" i="17"/>
  <c r="Y7" i="17" s="1"/>
  <c r="P7" i="17"/>
  <c r="O7" i="17"/>
  <c r="Q7" i="17" s="1"/>
  <c r="L7" i="17"/>
  <c r="K7" i="17"/>
  <c r="M7" i="17" s="1"/>
  <c r="H7" i="17"/>
  <c r="G7" i="17"/>
  <c r="I7" i="17" s="1"/>
  <c r="D7" i="17"/>
  <c r="AN7" i="17" s="1"/>
  <c r="C7" i="17"/>
  <c r="AF6" i="17"/>
  <c r="AE6" i="17"/>
  <c r="AG6" i="17" s="1"/>
  <c r="AB6" i="17"/>
  <c r="AA6" i="17"/>
  <c r="AC6" i="17" s="1"/>
  <c r="X6" i="17"/>
  <c r="W6" i="17"/>
  <c r="Y6" i="17" s="1"/>
  <c r="T6" i="17"/>
  <c r="S6" i="17"/>
  <c r="U6" i="17" s="1"/>
  <c r="L6" i="17"/>
  <c r="K6" i="17"/>
  <c r="M6" i="17" s="1"/>
  <c r="H6" i="17"/>
  <c r="G6" i="17"/>
  <c r="I6" i="17" s="1"/>
  <c r="D6" i="17"/>
  <c r="C6" i="17"/>
  <c r="AF5" i="17"/>
  <c r="AE5" i="17"/>
  <c r="AG5" i="17" s="1"/>
  <c r="AB5" i="17"/>
  <c r="AA5" i="17"/>
  <c r="AC5" i="17" s="1"/>
  <c r="X5" i="17"/>
  <c r="W5" i="17"/>
  <c r="Y5" i="17" s="1"/>
  <c r="T5" i="17"/>
  <c r="S5" i="17"/>
  <c r="U5" i="17" s="1"/>
  <c r="P5" i="17"/>
  <c r="O5" i="17"/>
  <c r="Q5" i="17" s="1"/>
  <c r="H5" i="17"/>
  <c r="G5" i="17"/>
  <c r="I5" i="17" s="1"/>
  <c r="D5" i="17"/>
  <c r="AN5" i="17" s="1"/>
  <c r="C5" i="17"/>
  <c r="AF4" i="17"/>
  <c r="AE4" i="17"/>
  <c r="AB4" i="17"/>
  <c r="AA4" i="17"/>
  <c r="AC4" i="17" s="1"/>
  <c r="X4" i="17"/>
  <c r="W4" i="17"/>
  <c r="Y4" i="17" s="1"/>
  <c r="T4" i="17"/>
  <c r="S4" i="17"/>
  <c r="U4" i="17" s="1"/>
  <c r="P4" i="17"/>
  <c r="O4" i="17"/>
  <c r="Q4" i="17" s="1"/>
  <c r="L4" i="17"/>
  <c r="K4" i="17"/>
  <c r="M4" i="17" s="1"/>
  <c r="D4" i="17"/>
  <c r="C4" i="17"/>
  <c r="AF3" i="17"/>
  <c r="AE3" i="17"/>
  <c r="AG3" i="17" s="1"/>
  <c r="AB3" i="17"/>
  <c r="AA3" i="17"/>
  <c r="AC3" i="17" s="1"/>
  <c r="X3" i="17"/>
  <c r="W3" i="17"/>
  <c r="Y3" i="17" s="1"/>
  <c r="T3" i="17"/>
  <c r="S3" i="17"/>
  <c r="P3" i="17"/>
  <c r="O3" i="17"/>
  <c r="Q3" i="17" s="1"/>
  <c r="L3" i="17"/>
  <c r="K3" i="17"/>
  <c r="M3" i="17" s="1"/>
  <c r="H3" i="17"/>
  <c r="AN3" i="17" s="1"/>
  <c r="G3" i="17"/>
  <c r="AD2" i="17"/>
  <c r="Z2" i="17"/>
  <c r="V2" i="17"/>
  <c r="R2" i="17"/>
  <c r="N2" i="17"/>
  <c r="J2" i="17"/>
  <c r="F2" i="17"/>
  <c r="B2" i="17"/>
  <c r="R28" i="16"/>
  <c r="L28" i="16"/>
  <c r="R27" i="16"/>
  <c r="L27" i="16"/>
  <c r="R26" i="16"/>
  <c r="L26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6" i="16"/>
  <c r="L16" i="16"/>
  <c r="R15" i="16"/>
  <c r="L15" i="16"/>
  <c r="R14" i="16"/>
  <c r="L14" i="16"/>
  <c r="R12" i="16"/>
  <c r="L12" i="16"/>
  <c r="R11" i="16"/>
  <c r="L11" i="16"/>
  <c r="R10" i="16"/>
  <c r="L10" i="16"/>
  <c r="T8" i="16"/>
  <c r="S8" i="16"/>
  <c r="U8" i="16" s="1"/>
  <c r="L8" i="16"/>
  <c r="K8" i="16"/>
  <c r="M8" i="16" s="1"/>
  <c r="H8" i="16"/>
  <c r="G8" i="16"/>
  <c r="D8" i="16"/>
  <c r="C8" i="16"/>
  <c r="X7" i="16"/>
  <c r="W7" i="16"/>
  <c r="Y7" i="16" s="1"/>
  <c r="P7" i="16"/>
  <c r="O7" i="16"/>
  <c r="Q7" i="16" s="1"/>
  <c r="L7" i="16"/>
  <c r="K7" i="16"/>
  <c r="M7" i="16" s="1"/>
  <c r="H7" i="16"/>
  <c r="G7" i="16"/>
  <c r="D7" i="16"/>
  <c r="C7" i="16"/>
  <c r="X6" i="16"/>
  <c r="O8" i="16" s="1"/>
  <c r="W6" i="16"/>
  <c r="P8" i="16" s="1"/>
  <c r="T6" i="16"/>
  <c r="S6" i="16"/>
  <c r="U6" i="16" s="1"/>
  <c r="L6" i="16"/>
  <c r="K6" i="16"/>
  <c r="M6" i="16" s="1"/>
  <c r="H6" i="16"/>
  <c r="G6" i="16"/>
  <c r="D6" i="16"/>
  <c r="C6" i="16"/>
  <c r="X5" i="16"/>
  <c r="W5" i="16"/>
  <c r="Y5" i="16" s="1"/>
  <c r="T5" i="16"/>
  <c r="S5" i="16"/>
  <c r="U5" i="16" s="1"/>
  <c r="P5" i="16"/>
  <c r="O5" i="16"/>
  <c r="Q5" i="16" s="1"/>
  <c r="H5" i="16"/>
  <c r="G5" i="16"/>
  <c r="I5" i="16" s="1"/>
  <c r="D5" i="16"/>
  <c r="C5" i="16"/>
  <c r="X4" i="16"/>
  <c r="W4" i="16"/>
  <c r="Y4" i="16" s="1"/>
  <c r="T4" i="16"/>
  <c r="S4" i="16"/>
  <c r="U4" i="16" s="1"/>
  <c r="P4" i="16"/>
  <c r="O4" i="16"/>
  <c r="Q4" i="16" s="1"/>
  <c r="L4" i="16"/>
  <c r="K4" i="16"/>
  <c r="M4" i="16" s="1"/>
  <c r="D4" i="16"/>
  <c r="C4" i="16"/>
  <c r="X3" i="16"/>
  <c r="W3" i="16"/>
  <c r="Y3" i="16" s="1"/>
  <c r="T3" i="16"/>
  <c r="S3" i="16"/>
  <c r="U3" i="16" s="1"/>
  <c r="P3" i="16"/>
  <c r="O3" i="16"/>
  <c r="Q3" i="16" s="1"/>
  <c r="L3" i="16"/>
  <c r="K3" i="16"/>
  <c r="M3" i="16" s="1"/>
  <c r="H3" i="16"/>
  <c r="AF3" i="16" s="1"/>
  <c r="G3" i="16"/>
  <c r="V2" i="16"/>
  <c r="R2" i="16"/>
  <c r="N2" i="16"/>
  <c r="J2" i="16"/>
  <c r="F2" i="16"/>
  <c r="B2" i="16"/>
  <c r="R28" i="15"/>
  <c r="L28" i="15"/>
  <c r="R27" i="15"/>
  <c r="L27" i="15"/>
  <c r="R26" i="15"/>
  <c r="L26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6" i="15"/>
  <c r="L16" i="15"/>
  <c r="R15" i="15"/>
  <c r="L15" i="15"/>
  <c r="R14" i="15"/>
  <c r="L14" i="15"/>
  <c r="R12" i="15"/>
  <c r="L12" i="15"/>
  <c r="R11" i="15"/>
  <c r="L11" i="15"/>
  <c r="R10" i="15"/>
  <c r="L10" i="15"/>
  <c r="T8" i="15"/>
  <c r="S8" i="15"/>
  <c r="U8" i="15" s="1"/>
  <c r="L8" i="15"/>
  <c r="K8" i="15"/>
  <c r="M8" i="15" s="1"/>
  <c r="H8" i="15"/>
  <c r="G8" i="15"/>
  <c r="D8" i="15"/>
  <c r="C8" i="15"/>
  <c r="X7" i="15"/>
  <c r="W7" i="15"/>
  <c r="Y7" i="15" s="1"/>
  <c r="P7" i="15"/>
  <c r="O7" i="15"/>
  <c r="Q7" i="15" s="1"/>
  <c r="L7" i="15"/>
  <c r="K7" i="15"/>
  <c r="M7" i="15" s="1"/>
  <c r="H7" i="15"/>
  <c r="G7" i="15"/>
  <c r="D7" i="15"/>
  <c r="C7" i="15"/>
  <c r="X6" i="15"/>
  <c r="O8" i="15" s="1"/>
  <c r="W6" i="15"/>
  <c r="P8" i="15" s="1"/>
  <c r="T6" i="15"/>
  <c r="S6" i="15"/>
  <c r="U6" i="15" s="1"/>
  <c r="L6" i="15"/>
  <c r="K6" i="15"/>
  <c r="M6" i="15" s="1"/>
  <c r="H6" i="15"/>
  <c r="G6" i="15"/>
  <c r="D6" i="15"/>
  <c r="C6" i="15"/>
  <c r="X5" i="15"/>
  <c r="W5" i="15"/>
  <c r="Y5" i="15" s="1"/>
  <c r="T5" i="15"/>
  <c r="S5" i="15"/>
  <c r="U5" i="15" s="1"/>
  <c r="P5" i="15"/>
  <c r="O5" i="15"/>
  <c r="Q5" i="15" s="1"/>
  <c r="H5" i="15"/>
  <c r="G5" i="15"/>
  <c r="I5" i="15" s="1"/>
  <c r="D5" i="15"/>
  <c r="C5" i="15"/>
  <c r="X4" i="15"/>
  <c r="W4" i="15"/>
  <c r="Y4" i="15" s="1"/>
  <c r="T4" i="15"/>
  <c r="S4" i="15"/>
  <c r="U4" i="15" s="1"/>
  <c r="P4" i="15"/>
  <c r="O4" i="15"/>
  <c r="Q4" i="15" s="1"/>
  <c r="L4" i="15"/>
  <c r="K4" i="15"/>
  <c r="M4" i="15" s="1"/>
  <c r="D4" i="15"/>
  <c r="C4" i="15"/>
  <c r="AE4" i="15" s="1"/>
  <c r="X3" i="15"/>
  <c r="W3" i="15"/>
  <c r="Y3" i="15" s="1"/>
  <c r="T3" i="15"/>
  <c r="S3" i="15"/>
  <c r="U3" i="15" s="1"/>
  <c r="P3" i="15"/>
  <c r="O3" i="15"/>
  <c r="Q3" i="15" s="1"/>
  <c r="L3" i="15"/>
  <c r="K3" i="15"/>
  <c r="M3" i="15" s="1"/>
  <c r="H3" i="15"/>
  <c r="G3" i="15"/>
  <c r="V2" i="15"/>
  <c r="R2" i="15"/>
  <c r="N2" i="15"/>
  <c r="J2" i="15"/>
  <c r="F2" i="15"/>
  <c r="B2" i="15"/>
  <c r="R28" i="14"/>
  <c r="L28" i="14"/>
  <c r="R27" i="14"/>
  <c r="L27" i="14"/>
  <c r="R26" i="14"/>
  <c r="L26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6" i="14"/>
  <c r="L16" i="14"/>
  <c r="R15" i="14"/>
  <c r="L15" i="14"/>
  <c r="R14" i="14"/>
  <c r="L14" i="14"/>
  <c r="R12" i="14"/>
  <c r="L12" i="14"/>
  <c r="R11" i="14"/>
  <c r="L11" i="14"/>
  <c r="R10" i="14"/>
  <c r="L10" i="14"/>
  <c r="T8" i="14"/>
  <c r="S8" i="14"/>
  <c r="U8" i="14" s="1"/>
  <c r="L8" i="14"/>
  <c r="K8" i="14"/>
  <c r="M8" i="14" s="1"/>
  <c r="H8" i="14"/>
  <c r="G8" i="14"/>
  <c r="D8" i="14"/>
  <c r="C8" i="14"/>
  <c r="X7" i="14"/>
  <c r="W7" i="14"/>
  <c r="Y7" i="14" s="1"/>
  <c r="P7" i="14"/>
  <c r="O7" i="14"/>
  <c r="Q7" i="14" s="1"/>
  <c r="L7" i="14"/>
  <c r="K7" i="14"/>
  <c r="M7" i="14" s="1"/>
  <c r="H7" i="14"/>
  <c r="G7" i="14"/>
  <c r="D7" i="14"/>
  <c r="C7" i="14"/>
  <c r="X6" i="14"/>
  <c r="O8" i="14" s="1"/>
  <c r="Q8" i="14" s="1"/>
  <c r="W6" i="14"/>
  <c r="P8" i="14" s="1"/>
  <c r="T6" i="14"/>
  <c r="S6" i="14"/>
  <c r="U6" i="14" s="1"/>
  <c r="L6" i="14"/>
  <c r="K6" i="14"/>
  <c r="M6" i="14" s="1"/>
  <c r="H6" i="14"/>
  <c r="G6" i="14"/>
  <c r="D6" i="14"/>
  <c r="C6" i="14"/>
  <c r="X5" i="14"/>
  <c r="W5" i="14"/>
  <c r="Y5" i="14" s="1"/>
  <c r="T5" i="14"/>
  <c r="S5" i="14"/>
  <c r="U5" i="14" s="1"/>
  <c r="P5" i="14"/>
  <c r="O5" i="14"/>
  <c r="Q5" i="14" s="1"/>
  <c r="H5" i="14"/>
  <c r="G5" i="14"/>
  <c r="D5" i="14"/>
  <c r="C5" i="14"/>
  <c r="X4" i="14"/>
  <c r="W4" i="14"/>
  <c r="Y4" i="14" s="1"/>
  <c r="T4" i="14"/>
  <c r="S4" i="14"/>
  <c r="U4" i="14" s="1"/>
  <c r="P4" i="14"/>
  <c r="O4" i="14"/>
  <c r="Q4" i="14" s="1"/>
  <c r="L4" i="14"/>
  <c r="K4" i="14"/>
  <c r="D4" i="14"/>
  <c r="C4" i="14"/>
  <c r="X3" i="14"/>
  <c r="W3" i="14"/>
  <c r="Y3" i="14" s="1"/>
  <c r="T3" i="14"/>
  <c r="S3" i="14"/>
  <c r="U3" i="14" s="1"/>
  <c r="P3" i="14"/>
  <c r="O3" i="14"/>
  <c r="Q3" i="14" s="1"/>
  <c r="L3" i="14"/>
  <c r="K3" i="14"/>
  <c r="H3" i="14"/>
  <c r="AF3" i="14" s="1"/>
  <c r="G3" i="14"/>
  <c r="V2" i="14"/>
  <c r="R2" i="14"/>
  <c r="N2" i="14"/>
  <c r="J2" i="14"/>
  <c r="F2" i="14"/>
  <c r="B2" i="14"/>
  <c r="R28" i="13"/>
  <c r="L28" i="13"/>
  <c r="R27" i="13"/>
  <c r="L27" i="13"/>
  <c r="R26" i="13"/>
  <c r="L26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6" i="13"/>
  <c r="L16" i="13"/>
  <c r="R15" i="13"/>
  <c r="L15" i="13"/>
  <c r="R14" i="13"/>
  <c r="L14" i="13"/>
  <c r="R12" i="13"/>
  <c r="L12" i="13"/>
  <c r="R11" i="13"/>
  <c r="L11" i="13"/>
  <c r="R10" i="13"/>
  <c r="L10" i="13"/>
  <c r="T8" i="13"/>
  <c r="S8" i="13"/>
  <c r="U8" i="13" s="1"/>
  <c r="L8" i="13"/>
  <c r="K8" i="13"/>
  <c r="M8" i="13" s="1"/>
  <c r="H8" i="13"/>
  <c r="G8" i="13"/>
  <c r="D8" i="13"/>
  <c r="C8" i="13"/>
  <c r="X7" i="13"/>
  <c r="W7" i="13"/>
  <c r="Y7" i="13" s="1"/>
  <c r="P7" i="13"/>
  <c r="O7" i="13"/>
  <c r="Q7" i="13" s="1"/>
  <c r="L7" i="13"/>
  <c r="K7" i="13"/>
  <c r="M7" i="13" s="1"/>
  <c r="H7" i="13"/>
  <c r="G7" i="13"/>
  <c r="D7" i="13"/>
  <c r="C7" i="13"/>
  <c r="X6" i="13"/>
  <c r="O8" i="13" s="1"/>
  <c r="Q8" i="13" s="1"/>
  <c r="W6" i="13"/>
  <c r="P8" i="13" s="1"/>
  <c r="T6" i="13"/>
  <c r="S6" i="13"/>
  <c r="U6" i="13" s="1"/>
  <c r="L6" i="13"/>
  <c r="K6" i="13"/>
  <c r="M6" i="13" s="1"/>
  <c r="H6" i="13"/>
  <c r="G6" i="13"/>
  <c r="D6" i="13"/>
  <c r="C6" i="13"/>
  <c r="X5" i="13"/>
  <c r="W5" i="13"/>
  <c r="Y5" i="13" s="1"/>
  <c r="T5" i="13"/>
  <c r="S5" i="13"/>
  <c r="U5" i="13" s="1"/>
  <c r="P5" i="13"/>
  <c r="O5" i="13"/>
  <c r="Q5" i="13" s="1"/>
  <c r="H5" i="13"/>
  <c r="G5" i="13"/>
  <c r="I5" i="13" s="1"/>
  <c r="D5" i="13"/>
  <c r="C5" i="13"/>
  <c r="X4" i="13"/>
  <c r="W4" i="13"/>
  <c r="Y4" i="13" s="1"/>
  <c r="T4" i="13"/>
  <c r="S4" i="13"/>
  <c r="U4" i="13" s="1"/>
  <c r="P4" i="13"/>
  <c r="O4" i="13"/>
  <c r="Q4" i="13" s="1"/>
  <c r="L4" i="13"/>
  <c r="K4" i="13"/>
  <c r="M4" i="13" s="1"/>
  <c r="D4" i="13"/>
  <c r="C4" i="13"/>
  <c r="X3" i="13"/>
  <c r="W3" i="13"/>
  <c r="Y3" i="13" s="1"/>
  <c r="T3" i="13"/>
  <c r="S3" i="13"/>
  <c r="P3" i="13"/>
  <c r="O3" i="13"/>
  <c r="Q3" i="13" s="1"/>
  <c r="L3" i="13"/>
  <c r="K3" i="13"/>
  <c r="M3" i="13" s="1"/>
  <c r="H3" i="13"/>
  <c r="G3" i="13"/>
  <c r="V2" i="13"/>
  <c r="R2" i="13"/>
  <c r="N2" i="13"/>
  <c r="J2" i="13"/>
  <c r="F2" i="13"/>
  <c r="B2" i="13"/>
  <c r="AE3" i="15" l="1"/>
  <c r="AF8" i="13"/>
  <c r="AF4" i="14"/>
  <c r="AK4" i="14" s="1"/>
  <c r="AF4" i="16"/>
  <c r="Q8" i="16"/>
  <c r="AN4" i="17"/>
  <c r="AN6" i="17"/>
  <c r="AN8" i="17"/>
  <c r="AN10" i="17"/>
  <c r="AN4" i="18"/>
  <c r="AN6" i="18"/>
  <c r="AN8" i="18"/>
  <c r="AN10" i="18"/>
  <c r="AF8" i="14"/>
  <c r="Q8" i="15"/>
  <c r="Q8" i="19"/>
  <c r="AE5" i="15"/>
  <c r="AG4" i="17"/>
  <c r="AF3" i="13"/>
  <c r="AF4" i="13"/>
  <c r="AE4" i="14"/>
  <c r="AE3" i="14"/>
  <c r="AE5" i="14"/>
  <c r="AK5" i="14" s="1"/>
  <c r="AF5" i="14"/>
  <c r="AF5" i="13"/>
  <c r="AE6" i="13"/>
  <c r="AF6" i="13"/>
  <c r="AK6" i="13" s="1"/>
  <c r="AE6" i="14"/>
  <c r="AF6" i="14"/>
  <c r="U3" i="13"/>
  <c r="AE7" i="13"/>
  <c r="AF7" i="13"/>
  <c r="AE7" i="14"/>
  <c r="AF7" i="14"/>
  <c r="U3" i="17"/>
  <c r="AN5" i="18"/>
  <c r="U5" i="18"/>
  <c r="AE7" i="16"/>
  <c r="AF7" i="16"/>
  <c r="AE7" i="15"/>
  <c r="AF7" i="15"/>
  <c r="AK7" i="15" s="1"/>
  <c r="AE7" i="19"/>
  <c r="AF7" i="19"/>
  <c r="Q4" i="19"/>
  <c r="AF5" i="16"/>
  <c r="AE6" i="15"/>
  <c r="AF6" i="15"/>
  <c r="AE6" i="19"/>
  <c r="AF6" i="19"/>
  <c r="M4" i="19"/>
  <c r="AC7" i="18"/>
  <c r="Q3" i="18"/>
  <c r="AE6" i="16"/>
  <c r="AF6" i="16"/>
  <c r="AF5" i="15"/>
  <c r="AK5" i="15" s="1"/>
  <c r="AF3" i="19"/>
  <c r="AF4" i="19"/>
  <c r="Y7" i="18"/>
  <c r="M3" i="19"/>
  <c r="AF5" i="19"/>
  <c r="AF3" i="15"/>
  <c r="AK3" i="15" s="1"/>
  <c r="AF4" i="15"/>
  <c r="AK4" i="15" s="1"/>
  <c r="AK6" i="15"/>
  <c r="Y4" i="19"/>
  <c r="U4" i="18"/>
  <c r="AF8" i="19"/>
  <c r="AE8" i="19"/>
  <c r="AE3" i="19"/>
  <c r="AE4" i="19"/>
  <c r="AE5" i="19"/>
  <c r="I6" i="19"/>
  <c r="I7" i="19"/>
  <c r="I8" i="19"/>
  <c r="I3" i="19"/>
  <c r="E4" i="19"/>
  <c r="AB4" i="19" s="1"/>
  <c r="E5" i="19"/>
  <c r="AD5" i="19" s="1"/>
  <c r="E6" i="19"/>
  <c r="Y6" i="19"/>
  <c r="AB6" i="19"/>
  <c r="E7" i="19"/>
  <c r="AD7" i="19" s="1"/>
  <c r="E8" i="19"/>
  <c r="AC8" i="19" s="1"/>
  <c r="AM3" i="18"/>
  <c r="AS3" i="18" s="1"/>
  <c r="AM4" i="18"/>
  <c r="AS4" i="18" s="1"/>
  <c r="AM5" i="18"/>
  <c r="AS5" i="18" s="1"/>
  <c r="AM6" i="18"/>
  <c r="AM7" i="18"/>
  <c r="AS7" i="18" s="1"/>
  <c r="AM8" i="18"/>
  <c r="AS8" i="18" s="1"/>
  <c r="AM9" i="18"/>
  <c r="AS9" i="18" s="1"/>
  <c r="AM10" i="18"/>
  <c r="AS10" i="18" s="1"/>
  <c r="I3" i="18"/>
  <c r="AL3" i="18" s="1"/>
  <c r="E4" i="18"/>
  <c r="AL4" i="18" s="1"/>
  <c r="E5" i="18"/>
  <c r="AL5" i="18" s="1"/>
  <c r="E6" i="18"/>
  <c r="AL6" i="18" s="1"/>
  <c r="E7" i="18"/>
  <c r="E8" i="18"/>
  <c r="AL8" i="18" s="1"/>
  <c r="E9" i="18"/>
  <c r="AL9" i="18" s="1"/>
  <c r="E10" i="18"/>
  <c r="AL10" i="18" s="1"/>
  <c r="AM3" i="17"/>
  <c r="AS3" i="17" s="1"/>
  <c r="AM4" i="17"/>
  <c r="AS4" i="17" s="1"/>
  <c r="AM5" i="17"/>
  <c r="AS5" i="17" s="1"/>
  <c r="AM6" i="17"/>
  <c r="AM7" i="17"/>
  <c r="AS7" i="17" s="1"/>
  <c r="AM8" i="17"/>
  <c r="AS8" i="17" s="1"/>
  <c r="AM9" i="17"/>
  <c r="AS9" i="17" s="1"/>
  <c r="AM10" i="17"/>
  <c r="AS10" i="17" s="1"/>
  <c r="I3" i="17"/>
  <c r="AL3" i="17" s="1"/>
  <c r="E4" i="17"/>
  <c r="AL4" i="17" s="1"/>
  <c r="E5" i="17"/>
  <c r="AL5" i="17" s="1"/>
  <c r="AJ5" i="17"/>
  <c r="E6" i="17"/>
  <c r="AL6" i="17" s="1"/>
  <c r="E7" i="17"/>
  <c r="AL7" i="17" s="1"/>
  <c r="E8" i="17"/>
  <c r="AL8" i="17" s="1"/>
  <c r="E9" i="17"/>
  <c r="AL9" i="17" s="1"/>
  <c r="E10" i="17"/>
  <c r="AL10" i="17" s="1"/>
  <c r="AF8" i="16"/>
  <c r="AE8" i="16"/>
  <c r="AE3" i="16"/>
  <c r="AK3" i="16" s="1"/>
  <c r="AE4" i="16"/>
  <c r="AK4" i="16" s="1"/>
  <c r="AE5" i="16"/>
  <c r="AK5" i="16" s="1"/>
  <c r="I6" i="16"/>
  <c r="I7" i="16"/>
  <c r="I8" i="16"/>
  <c r="I3" i="16"/>
  <c r="AD3" i="16" s="1"/>
  <c r="AB3" i="16"/>
  <c r="E4" i="16"/>
  <c r="AD4" i="16" s="1"/>
  <c r="E5" i="16"/>
  <c r="AD5" i="16" s="1"/>
  <c r="E6" i="16"/>
  <c r="Y6" i="16"/>
  <c r="E7" i="16"/>
  <c r="AD7" i="16" s="1"/>
  <c r="E8" i="16"/>
  <c r="AC8" i="16" s="1"/>
  <c r="AF8" i="15"/>
  <c r="AE8" i="15"/>
  <c r="I3" i="15"/>
  <c r="AB3" i="15" s="1"/>
  <c r="AD3" i="15"/>
  <c r="E4" i="15"/>
  <c r="AB4" i="15" s="1"/>
  <c r="AD4" i="15"/>
  <c r="E5" i="15"/>
  <c r="AB5" i="15" s="1"/>
  <c r="E6" i="15"/>
  <c r="Y6" i="15"/>
  <c r="E7" i="15"/>
  <c r="E8" i="15"/>
  <c r="AC3" i="15"/>
  <c r="AC4" i="15"/>
  <c r="AC5" i="15"/>
  <c r="I6" i="15"/>
  <c r="I7" i="15"/>
  <c r="I8" i="15"/>
  <c r="AK3" i="14"/>
  <c r="AK6" i="14"/>
  <c r="AK7" i="14"/>
  <c r="AE8" i="14"/>
  <c r="AK8" i="14" s="1"/>
  <c r="M3" i="14"/>
  <c r="M4" i="14"/>
  <c r="I5" i="14"/>
  <c r="I6" i="14"/>
  <c r="I7" i="14"/>
  <c r="I8" i="14"/>
  <c r="I3" i="14"/>
  <c r="AC3" i="14" s="1"/>
  <c r="E4" i="14"/>
  <c r="AC4" i="14" s="1"/>
  <c r="E5" i="14"/>
  <c r="E6" i="14"/>
  <c r="Y6" i="14"/>
  <c r="E7" i="14"/>
  <c r="AB7" i="14"/>
  <c r="E8" i="14"/>
  <c r="AC8" i="14" s="1"/>
  <c r="AB8" i="14"/>
  <c r="AE8" i="13"/>
  <c r="AK8" i="13" s="1"/>
  <c r="AE3" i="13"/>
  <c r="AC4" i="13"/>
  <c r="AE4" i="13"/>
  <c r="AK4" i="13" s="1"/>
  <c r="AE5" i="13"/>
  <c r="AK5" i="13" s="1"/>
  <c r="I6" i="13"/>
  <c r="I7" i="13"/>
  <c r="I8" i="13"/>
  <c r="I3" i="13"/>
  <c r="AB3" i="13" s="1"/>
  <c r="E4" i="13"/>
  <c r="AD4" i="13" s="1"/>
  <c r="AB4" i="13"/>
  <c r="E5" i="13"/>
  <c r="AD5" i="13" s="1"/>
  <c r="AB5" i="13"/>
  <c r="E6" i="13"/>
  <c r="Y6" i="13"/>
  <c r="E7" i="13"/>
  <c r="E8" i="13"/>
  <c r="AC8" i="13" s="1"/>
  <c r="AC7" i="13" l="1"/>
  <c r="AC7" i="14"/>
  <c r="AD6" i="15"/>
  <c r="AJ3" i="17"/>
  <c r="AJ5" i="18"/>
  <c r="AJ3" i="18"/>
  <c r="AC6" i="13"/>
  <c r="AK3" i="13"/>
  <c r="AC6" i="14"/>
  <c r="AD8" i="15"/>
  <c r="AC6" i="16"/>
  <c r="AJ7" i="17"/>
  <c r="AS6" i="17"/>
  <c r="AJ10" i="18"/>
  <c r="AL7" i="18"/>
  <c r="AJ4" i="18"/>
  <c r="AS6" i="18"/>
  <c r="AB8" i="19"/>
  <c r="AD3" i="19"/>
  <c r="AB5" i="14"/>
  <c r="AB7" i="15"/>
  <c r="AC6" i="19"/>
  <c r="AJ4" i="17"/>
  <c r="AJ6" i="17"/>
  <c r="AJ10" i="17"/>
  <c r="AC5" i="13"/>
  <c r="AB6" i="13"/>
  <c r="AG6" i="13" s="1"/>
  <c r="AJ8" i="17"/>
  <c r="AJ9" i="17"/>
  <c r="AK7" i="13"/>
  <c r="AD6" i="13"/>
  <c r="AK6" i="16"/>
  <c r="AK7" i="16"/>
  <c r="AB4" i="16"/>
  <c r="AC7" i="15"/>
  <c r="AK7" i="19"/>
  <c r="AJ9" i="18"/>
  <c r="AK6" i="19"/>
  <c r="AC6" i="15"/>
  <c r="AB7" i="19"/>
  <c r="AJ7" i="18"/>
  <c r="AB5" i="16"/>
  <c r="AK3" i="19"/>
  <c r="AK5" i="19"/>
  <c r="AJ6" i="18"/>
  <c r="AB6" i="16"/>
  <c r="AD5" i="15"/>
  <c r="AA5" i="15" s="1"/>
  <c r="AC8" i="15"/>
  <c r="AK8" i="15"/>
  <c r="AK4" i="19"/>
  <c r="AK8" i="16"/>
  <c r="AJ8" i="18"/>
  <c r="AG6" i="19"/>
  <c r="AC5" i="19"/>
  <c r="AC4" i="19"/>
  <c r="AC3" i="19"/>
  <c r="AD8" i="19"/>
  <c r="AA8" i="19" s="1"/>
  <c r="AD6" i="19"/>
  <c r="AA6" i="19" s="1"/>
  <c r="AD4" i="19"/>
  <c r="AG8" i="19"/>
  <c r="AB5" i="19"/>
  <c r="AB3" i="19"/>
  <c r="AC7" i="19"/>
  <c r="AK8" i="19"/>
  <c r="AK10" i="18"/>
  <c r="AK9" i="18"/>
  <c r="AK8" i="18"/>
  <c r="AK7" i="18"/>
  <c r="AK6" i="18"/>
  <c r="AI6" i="18" s="1"/>
  <c r="AK5" i="18"/>
  <c r="AO5" i="18" s="1"/>
  <c r="AK4" i="18"/>
  <c r="AI4" i="18" s="1"/>
  <c r="AK3" i="18"/>
  <c r="AO3" i="18" s="1"/>
  <c r="AO10" i="18"/>
  <c r="AI10" i="18"/>
  <c r="AK10" i="17"/>
  <c r="AI10" i="17" s="1"/>
  <c r="AK9" i="17"/>
  <c r="AK8" i="17"/>
  <c r="AK7" i="17"/>
  <c r="AO7" i="17" s="1"/>
  <c r="AK6" i="17"/>
  <c r="AK5" i="17"/>
  <c r="AI5" i="17" s="1"/>
  <c r="AK4" i="17"/>
  <c r="AK3" i="17"/>
  <c r="AO3" i="17" s="1"/>
  <c r="AB8" i="16"/>
  <c r="AB7" i="16"/>
  <c r="AC5" i="16"/>
  <c r="AC4" i="16"/>
  <c r="AA4" i="16" s="1"/>
  <c r="AC3" i="16"/>
  <c r="AG3" i="16" s="1"/>
  <c r="AD8" i="16"/>
  <c r="AD6" i="16"/>
  <c r="AC7" i="16"/>
  <c r="AG7" i="15"/>
  <c r="AG3" i="15"/>
  <c r="AA3" i="15"/>
  <c r="AG5" i="15"/>
  <c r="AB8" i="15"/>
  <c r="AD7" i="15"/>
  <c r="AB6" i="15"/>
  <c r="AG4" i="15"/>
  <c r="AA4" i="15"/>
  <c r="AG7" i="14"/>
  <c r="AB6" i="14"/>
  <c r="AD8" i="14"/>
  <c r="AD7" i="14"/>
  <c r="AA7" i="14" s="1"/>
  <c r="AD6" i="14"/>
  <c r="AD5" i="14"/>
  <c r="AD4" i="14"/>
  <c r="AD3" i="14"/>
  <c r="AC5" i="14"/>
  <c r="AG8" i="14"/>
  <c r="AA8" i="14"/>
  <c r="AB4" i="14"/>
  <c r="AB3" i="14"/>
  <c r="AG5" i="13"/>
  <c r="AA5" i="13"/>
  <c r="AG4" i="13"/>
  <c r="AA4" i="13"/>
  <c r="AC3" i="13"/>
  <c r="AD8" i="13"/>
  <c r="AD7" i="13"/>
  <c r="AB8" i="13"/>
  <c r="AB7" i="13"/>
  <c r="AD3" i="13"/>
  <c r="AI7" i="18" l="1"/>
  <c r="AG6" i="16"/>
  <c r="AI4" i="17"/>
  <c r="AI6" i="17"/>
  <c r="AI8" i="17"/>
  <c r="AA6" i="13"/>
  <c r="AA5" i="14"/>
  <c r="AO9" i="17"/>
  <c r="AO5" i="17"/>
  <c r="AI7" i="17"/>
  <c r="AI9" i="17"/>
  <c r="AA3" i="13"/>
  <c r="AI3" i="17"/>
  <c r="AI9" i="18"/>
  <c r="AA7" i="15"/>
  <c r="AA7" i="19"/>
  <c r="AG5" i="16"/>
  <c r="AO4" i="18"/>
  <c r="AA6" i="16"/>
  <c r="AI8" i="18"/>
  <c r="AO6" i="18"/>
  <c r="AI3" i="18"/>
  <c r="AA3" i="16"/>
  <c r="AA5" i="16"/>
  <c r="AG4" i="16"/>
  <c r="AA4" i="19"/>
  <c r="AI5" i="18"/>
  <c r="AO8" i="18"/>
  <c r="AG5" i="19"/>
  <c r="AA5" i="19"/>
  <c r="AG7" i="19"/>
  <c r="AG4" i="19"/>
  <c r="AG3" i="19"/>
  <c r="AA3" i="19"/>
  <c r="AO7" i="18"/>
  <c r="AO9" i="18"/>
  <c r="AO4" i="17"/>
  <c r="AO6" i="17"/>
  <c r="AO8" i="17"/>
  <c r="AO10" i="17"/>
  <c r="AG8" i="16"/>
  <c r="AA8" i="16"/>
  <c r="AG7" i="16"/>
  <c r="AA7" i="16"/>
  <c r="AI4" i="16"/>
  <c r="AG8" i="15"/>
  <c r="AA8" i="15"/>
  <c r="AG6" i="15"/>
  <c r="AI6" i="15" s="1"/>
  <c r="AA6" i="15"/>
  <c r="AG4" i="14"/>
  <c r="AA4" i="14"/>
  <c r="AG6" i="14"/>
  <c r="AA6" i="14"/>
  <c r="AG5" i="14"/>
  <c r="AG3" i="14"/>
  <c r="AA3" i="14"/>
  <c r="AG7" i="13"/>
  <c r="AA7" i="13"/>
  <c r="AG8" i="13"/>
  <c r="AA8" i="13"/>
  <c r="AG3" i="13"/>
  <c r="AI7" i="16" l="1"/>
  <c r="AI3" i="13"/>
  <c r="AI4" i="15"/>
  <c r="AI3" i="14"/>
  <c r="AI5" i="14"/>
  <c r="AI8" i="13"/>
  <c r="AI5" i="13"/>
  <c r="AQ8" i="17"/>
  <c r="AI4" i="19"/>
  <c r="AQ9" i="18"/>
  <c r="AI8" i="19"/>
  <c r="AI3" i="19"/>
  <c r="AI6" i="19"/>
  <c r="AI7" i="19"/>
  <c r="AI5" i="19"/>
  <c r="AQ10" i="18"/>
  <c r="AQ6" i="18"/>
  <c r="AQ4" i="18"/>
  <c r="AQ3" i="18"/>
  <c r="AQ7" i="18"/>
  <c r="AQ8" i="18"/>
  <c r="AQ5" i="18"/>
  <c r="AQ4" i="17"/>
  <c r="AQ7" i="17"/>
  <c r="AQ3" i="17"/>
  <c r="AQ10" i="17"/>
  <c r="AQ6" i="17"/>
  <c r="AQ9" i="17"/>
  <c r="AQ5" i="17"/>
  <c r="AI3" i="16"/>
  <c r="AI5" i="16"/>
  <c r="AI6" i="16"/>
  <c r="AI8" i="16"/>
  <c r="AI7" i="15"/>
  <c r="AI5" i="15"/>
  <c r="AI8" i="15"/>
  <c r="AI3" i="15"/>
  <c r="AI8" i="14"/>
  <c r="AI6" i="14"/>
  <c r="AI4" i="14"/>
  <c r="AI7" i="14"/>
  <c r="AI7" i="13"/>
  <c r="AI6" i="13"/>
  <c r="AI4" i="13"/>
</calcChain>
</file>

<file path=xl/sharedStrings.xml><?xml version="1.0" encoding="utf-8"?>
<sst xmlns="http://schemas.openxmlformats.org/spreadsheetml/2006/main" count="1483" uniqueCount="198">
  <si>
    <t>.</t>
  </si>
  <si>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</si>
  <si>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</si>
  <si>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</si>
  <si>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</si>
  <si>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</si>
  <si>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</si>
  <si>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</si>
  <si>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</si>
  <si>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</si>
  <si>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</si>
  <si>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Minősítés nélkül</t>
  </si>
  <si>
    <t>III. osztály</t>
  </si>
  <si>
    <t>II. osztály</t>
  </si>
  <si>
    <t>I. osztály</t>
  </si>
  <si>
    <t>18. pálya</t>
  </si>
  <si>
    <t>17. pálya</t>
  </si>
  <si>
    <t>16. pálya</t>
  </si>
  <si>
    <t>15. pálya</t>
  </si>
  <si>
    <t>14. pálya</t>
  </si>
  <si>
    <t>13. pálya</t>
  </si>
  <si>
    <t>12. pálya</t>
  </si>
  <si>
    <t>11. pálya</t>
  </si>
  <si>
    <t>10. pálya</t>
  </si>
  <si>
    <t>9. pálya</t>
  </si>
  <si>
    <t>8. pálya</t>
  </si>
  <si>
    <t>7. pálya</t>
  </si>
  <si>
    <t>6. pálya</t>
  </si>
  <si>
    <t>5. pálya</t>
  </si>
  <si>
    <t>4. pálya</t>
  </si>
  <si>
    <t>3. pálya</t>
  </si>
  <si>
    <t>2. pálya</t>
  </si>
  <si>
    <t>1. pálya</t>
  </si>
  <si>
    <t>7. forduló</t>
  </si>
  <si>
    <t>6. forduló</t>
  </si>
  <si>
    <t>5. forduló</t>
  </si>
  <si>
    <t>4. forduló</t>
  </si>
  <si>
    <t>3. forduló</t>
  </si>
  <si>
    <t>2. forduló</t>
  </si>
  <si>
    <t>1. forduló</t>
  </si>
  <si>
    <t>19. pálya</t>
  </si>
  <si>
    <t>20. pálya</t>
  </si>
  <si>
    <t>Pákai György</t>
  </si>
  <si>
    <t>Testvériség SE</t>
  </si>
  <si>
    <t>Szatmári Tamás</t>
  </si>
  <si>
    <t>Lukács Viktor</t>
  </si>
  <si>
    <t>Koczor János</t>
  </si>
  <si>
    <t>Hidi András</t>
  </si>
  <si>
    <t>Lukács László</t>
  </si>
  <si>
    <t>Kondor Gábor</t>
  </si>
  <si>
    <t>Horváth Imre</t>
  </si>
  <si>
    <t>Józsefvárosi SZE</t>
  </si>
  <si>
    <t>ALC KSE Szeged</t>
  </si>
  <si>
    <t>Najror Zoltán</t>
  </si>
  <si>
    <t>Papp-Takács Sándor</t>
  </si>
  <si>
    <t>Gyenes Gábor</t>
  </si>
  <si>
    <t>Debreczy István</t>
  </si>
  <si>
    <t>Vasi GE</t>
  </si>
  <si>
    <t>Serák György</t>
  </si>
  <si>
    <t>Bodó Attila</t>
  </si>
  <si>
    <t>Plemic Stevan</t>
  </si>
  <si>
    <t>Rákos Norbert</t>
  </si>
  <si>
    <t>Olajos Csaba*</t>
  </si>
  <si>
    <t>Ürmös Mihály*</t>
  </si>
  <si>
    <t>Maroslelei SE</t>
  </si>
  <si>
    <t>Maczelka Árpád*</t>
  </si>
  <si>
    <t>Balázs Máté*</t>
  </si>
  <si>
    <t>Balázs Sándor*</t>
  </si>
  <si>
    <t>Csokonyavisontai ALC</t>
  </si>
  <si>
    <t>Széll Gergő*</t>
  </si>
  <si>
    <t>Éder Csaba**</t>
  </si>
  <si>
    <t>Mészáros György</t>
  </si>
  <si>
    <t>Újkori Táltosok Szigetcsép</t>
  </si>
  <si>
    <t>Trecskó János</t>
  </si>
  <si>
    <t>DÖKE - Komló</t>
  </si>
  <si>
    <t>Szirtes András*</t>
  </si>
  <si>
    <t>Újbuda Egyesület</t>
  </si>
  <si>
    <t>*vasárnap</t>
  </si>
  <si>
    <t>**szombat</t>
  </si>
  <si>
    <t>Papp Tihamér*</t>
  </si>
  <si>
    <t>Aszalós Attila*</t>
  </si>
  <si>
    <t>Aszalós László*</t>
  </si>
  <si>
    <t>Szirmay Endre</t>
  </si>
  <si>
    <t>Takács Zoltán</t>
  </si>
  <si>
    <t>Major István</t>
  </si>
  <si>
    <t>Balla Antal</t>
  </si>
  <si>
    <t>Rácz Ferenc</t>
  </si>
  <si>
    <t>MTK</t>
  </si>
  <si>
    <t>Mihály II. Zoltán*</t>
  </si>
  <si>
    <t>Fülöp Elemér</t>
  </si>
  <si>
    <t>Fülöp E.</t>
  </si>
  <si>
    <t>Pákai Gy.</t>
  </si>
  <si>
    <t>Szatmári T.</t>
  </si>
  <si>
    <t>Lukács V.</t>
  </si>
  <si>
    <t>Rákos N.</t>
  </si>
  <si>
    <t>Koczor J.</t>
  </si>
  <si>
    <t>6 fő</t>
  </si>
  <si>
    <t>Takács Z.</t>
  </si>
  <si>
    <t>Debreczy I.</t>
  </si>
  <si>
    <t>Trecskó J.</t>
  </si>
  <si>
    <t>Hidi A.</t>
  </si>
  <si>
    <t>Lukács L.</t>
  </si>
  <si>
    <t>Major I.</t>
  </si>
  <si>
    <t>Plemic S.</t>
  </si>
  <si>
    <t>Mészáros Gy.</t>
  </si>
  <si>
    <t>Horváth I.</t>
  </si>
  <si>
    <t>Balla A.</t>
  </si>
  <si>
    <t>Szirmay E.</t>
  </si>
  <si>
    <t>Najror Z.</t>
  </si>
  <si>
    <t>Olajos Cs.</t>
  </si>
  <si>
    <t>Papp-Takács S.</t>
  </si>
  <si>
    <t>Bodó A.</t>
  </si>
  <si>
    <t>Éder Cs.</t>
  </si>
  <si>
    <t>Gyenes G.</t>
  </si>
  <si>
    <t>Serák Gy.</t>
  </si>
  <si>
    <t>Kondor G.</t>
  </si>
  <si>
    <t>Mihály II. Z.</t>
  </si>
  <si>
    <t>5 fő</t>
  </si>
  <si>
    <t>Papp T.</t>
  </si>
  <si>
    <t>Szirtes A.</t>
  </si>
  <si>
    <t>Maczelka Á.</t>
  </si>
  <si>
    <t>Aszalós A.</t>
  </si>
  <si>
    <t>Rácz F.</t>
  </si>
  <si>
    <t>Ürmös M.</t>
  </si>
  <si>
    <t>Balázs M.</t>
  </si>
  <si>
    <t>Aszalós L.</t>
  </si>
  <si>
    <t>Balázs S.</t>
  </si>
  <si>
    <t>Széll G.</t>
  </si>
  <si>
    <t>10 fő</t>
  </si>
  <si>
    <t>kimaradó</t>
  </si>
  <si>
    <t>Fesztivál Kupa</t>
  </si>
  <si>
    <t>2017.07.15-16</t>
  </si>
  <si>
    <t>"C"</t>
  </si>
  <si>
    <t>"D"</t>
  </si>
  <si>
    <t>"Főág"</t>
  </si>
  <si>
    <t>"A"</t>
  </si>
  <si>
    <t>"B"</t>
  </si>
  <si>
    <t>x</t>
  </si>
  <si>
    <t>Szombat 10.15</t>
  </si>
  <si>
    <t>Szombat 10.50</t>
  </si>
  <si>
    <t>Szombat 11.25</t>
  </si>
  <si>
    <t>Szombat 12.00</t>
  </si>
  <si>
    <t>Szombat 13.00</t>
  </si>
  <si>
    <t>Szombat 13.35</t>
  </si>
  <si>
    <t>Szombat 14.10</t>
  </si>
  <si>
    <t>16.-8. hely közé oda</t>
  </si>
  <si>
    <t>16.-8. hely közé vissza</t>
  </si>
  <si>
    <t>Szombat 14.45</t>
  </si>
  <si>
    <t>Szombat 15.20</t>
  </si>
  <si>
    <t>Vasárnap 09.30</t>
  </si>
  <si>
    <t>Vasárnap 10.05</t>
  </si>
  <si>
    <t>Vasárnap 10.40</t>
  </si>
  <si>
    <t>Vasárnap 11.15</t>
  </si>
  <si>
    <t>Vasárnap 11.50</t>
  </si>
  <si>
    <t>Vasárnap 12.50</t>
  </si>
  <si>
    <t>Vasárnap 13.25</t>
  </si>
  <si>
    <t>Helyosztók</t>
  </si>
  <si>
    <t>Vasárnap 14.00</t>
  </si>
  <si>
    <t>Vigasz "a"</t>
  </si>
  <si>
    <t>Vigasz "b"</t>
  </si>
  <si>
    <t>Vigasz "c"</t>
  </si>
  <si>
    <t>1.</t>
  </si>
  <si>
    <t>2.</t>
  </si>
  <si>
    <t>3.</t>
  </si>
  <si>
    <t>4-1, 1-0</t>
  </si>
  <si>
    <t>5-2, 3-1</t>
  </si>
  <si>
    <t>1-0, 2-0</t>
  </si>
  <si>
    <t>3-1, 3-1</t>
  </si>
  <si>
    <t>1-0, 2-2</t>
  </si>
  <si>
    <t>1-0, 1-1</t>
  </si>
  <si>
    <t>1-1, 0-2</t>
  </si>
  <si>
    <t>1-1, 0-0</t>
  </si>
  <si>
    <t>Deme Gyula*</t>
  </si>
  <si>
    <t>Deme Gy.</t>
  </si>
  <si>
    <t>16 fő</t>
  </si>
  <si>
    <t>1.-2. helyért</t>
  </si>
  <si>
    <t>3.-4. helyért</t>
  </si>
  <si>
    <t>Vigaszág, I. osztály</t>
  </si>
  <si>
    <t>Helyosztó, II. osztály</t>
  </si>
  <si>
    <t>Helyosztó, III. osztály</t>
  </si>
  <si>
    <t>Helyosztó, Minősítés nélkül</t>
  </si>
  <si>
    <t>0:3</t>
  </si>
  <si>
    <t>0:0</t>
  </si>
  <si>
    <t>5.-6. helyért</t>
  </si>
  <si>
    <t>7.-8. helyért</t>
  </si>
  <si>
    <t>9.-10. helyért</t>
  </si>
  <si>
    <t>4:2</t>
  </si>
  <si>
    <t>2:1</t>
  </si>
  <si>
    <t>1:1</t>
  </si>
  <si>
    <t>3:2</t>
  </si>
  <si>
    <t>2:0</t>
  </si>
  <si>
    <t>1:0</t>
  </si>
  <si>
    <t>0:1</t>
  </si>
  <si>
    <t>3:0</t>
  </si>
  <si>
    <t>játék nélkül</t>
  </si>
  <si>
    <t>2:2</t>
  </si>
  <si>
    <t>0:2</t>
  </si>
  <si>
    <t>Főverseny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</si>
</sst>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color indexed="21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Black"/>
      <family val="2"/>
      <charset val="238"/>
    </font>
    <font>
      <sz val="12"/>
      <color indexed="2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i/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color indexed="62"/>
      <name val="Arial CE"/>
      <charset val="238"/>
    </font>
    <font>
      <b/>
      <i/>
      <sz val="16"/>
      <name val="Arial CE"/>
      <charset val="238"/>
    </font>
    <font>
      <b/>
      <sz val="10"/>
      <color indexed="13"/>
      <name val="Arial CE"/>
      <charset val="238"/>
    </font>
    <font>
      <b/>
      <i/>
      <sz val="12"/>
      <name val="Arial"/>
      <family val="2"/>
      <charset val="238"/>
    </font>
    <font>
      <sz val="8"/>
      <color indexed="21"/>
      <name val="Arial"/>
      <family val="2"/>
      <charset val="238"/>
    </font>
    <font>
      <b/>
      <i/>
      <sz val="10"/>
      <color indexed="43"/>
      <name val="Arial"/>
      <family val="2"/>
      <charset val="238"/>
    </font>
    <font>
      <i/>
      <sz val="10"/>
      <color indexed="43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14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/>
    <xf numFmtId="0" fontId="6" fillId="0" borderId="0" xfId="1" applyFont="1" applyFill="1" applyBorder="1" applyAlignment="1">
      <alignment horizontal="right" vertical="center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right" vertical="top"/>
    </xf>
    <xf numFmtId="0" fontId="8" fillId="0" borderId="0" xfId="1" applyFont="1" applyFill="1" applyAlignment="1">
      <alignment horizontal="center" vertical="top"/>
    </xf>
    <xf numFmtId="0" fontId="9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3" xfId="1" applyFont="1" applyFill="1" applyBorder="1"/>
    <xf numFmtId="0" fontId="2" fillId="3" borderId="4" xfId="1" applyFont="1" applyFill="1" applyBorder="1"/>
    <xf numFmtId="0" fontId="7" fillId="0" borderId="3" xfId="1" applyFont="1" applyBorder="1" applyAlignment="1">
      <alignment horizontal="left" vertical="top"/>
    </xf>
    <xf numFmtId="0" fontId="10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top"/>
    </xf>
    <xf numFmtId="0" fontId="10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2" fillId="2" borderId="22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Continuous" vertical="center"/>
    </xf>
    <xf numFmtId="0" fontId="12" fillId="2" borderId="0" xfId="1" applyFont="1" applyFill="1" applyAlignment="1">
      <alignment horizontal="center" vertical="center"/>
    </xf>
    <xf numFmtId="0" fontId="1" fillId="0" borderId="0" xfId="1" applyFill="1"/>
    <xf numFmtId="0" fontId="15" fillId="0" borderId="0" xfId="1" applyFont="1" applyFill="1" applyBorder="1" applyAlignment="1">
      <alignment horizontal="right" vertical="top"/>
    </xf>
    <xf numFmtId="0" fontId="1" fillId="2" borderId="0" xfId="1" applyFill="1"/>
    <xf numFmtId="0" fontId="1" fillId="2" borderId="0" xfId="1" applyFill="1" applyBorder="1"/>
    <xf numFmtId="0" fontId="16" fillId="2" borderId="0" xfId="1" applyFont="1" applyFill="1" applyBorder="1"/>
    <xf numFmtId="0" fontId="17" fillId="0" borderId="0" xfId="1" applyFont="1" applyBorder="1"/>
    <xf numFmtId="0" fontId="5" fillId="0" borderId="0" xfId="1" applyFont="1" applyBorder="1" applyAlignment="1">
      <alignment horizontal="center" vertical="center"/>
    </xf>
    <xf numFmtId="0" fontId="16" fillId="0" borderId="0" xfId="1" applyFont="1" applyBorder="1"/>
    <xf numFmtId="0" fontId="18" fillId="0" borderId="0" xfId="1" applyFont="1" applyBorder="1"/>
    <xf numFmtId="0" fontId="19" fillId="2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right" vertical="center"/>
    </xf>
    <xf numFmtId="0" fontId="18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vertical="center"/>
    </xf>
    <xf numFmtId="0" fontId="20" fillId="2" borderId="0" xfId="1" applyFont="1" applyFill="1" applyAlignment="1">
      <alignment horizontal="center" vertical="center"/>
    </xf>
    <xf numFmtId="0" fontId="21" fillId="2" borderId="0" xfId="1" applyFont="1" applyFill="1" applyBorder="1" applyAlignment="1">
      <alignment horizontal="center" vertical="top"/>
    </xf>
    <xf numFmtId="0" fontId="1" fillId="0" borderId="0" xfId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right" vertical="top"/>
    </xf>
    <xf numFmtId="0" fontId="24" fillId="2" borderId="0" xfId="1" applyFont="1" applyFill="1" applyBorder="1" applyAlignment="1">
      <alignment horizontal="center" vertical="center"/>
    </xf>
    <xf numFmtId="0" fontId="23" fillId="0" borderId="3" xfId="1" applyFont="1" applyBorder="1" applyAlignment="1">
      <alignment horizontal="left" vertical="top"/>
    </xf>
    <xf numFmtId="0" fontId="9" fillId="0" borderId="10" xfId="1" applyFont="1" applyBorder="1" applyAlignment="1">
      <alignment horizontal="center" vertical="center"/>
    </xf>
    <xf numFmtId="0" fontId="2" fillId="2" borderId="12" xfId="1" applyFont="1" applyFill="1" applyBorder="1"/>
    <xf numFmtId="0" fontId="23" fillId="0" borderId="10" xfId="1" applyFont="1" applyBorder="1" applyAlignment="1">
      <alignment horizontal="left" vertical="top"/>
    </xf>
    <xf numFmtId="0" fontId="10" fillId="3" borderId="11" xfId="1" applyFont="1" applyFill="1" applyBorder="1"/>
    <xf numFmtId="0" fontId="2" fillId="2" borderId="14" xfId="1" applyFont="1" applyFill="1" applyBorder="1"/>
    <xf numFmtId="0" fontId="23" fillId="0" borderId="15" xfId="1" applyFont="1" applyBorder="1" applyAlignment="1">
      <alignment horizontal="left" vertical="top"/>
    </xf>
    <xf numFmtId="0" fontId="25" fillId="2" borderId="0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Continuous" vertical="center"/>
    </xf>
    <xf numFmtId="14" fontId="12" fillId="2" borderId="0" xfId="1" applyNumberFormat="1" applyFont="1" applyFill="1" applyAlignment="1">
      <alignment horizontal="centerContinuous" vertical="center"/>
    </xf>
    <xf numFmtId="0" fontId="2" fillId="2" borderId="0" xfId="1" applyFont="1" applyFill="1" applyBorder="1" applyAlignment="1">
      <alignment horizontal="center"/>
    </xf>
    <xf numFmtId="0" fontId="5" fillId="2" borderId="0" xfId="1" applyFont="1" applyFill="1" applyBorder="1"/>
    <xf numFmtId="0" fontId="22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6" fillId="2" borderId="0" xfId="1" applyFont="1" applyFill="1" applyBorder="1" applyAlignment="1">
      <alignment horizontal="center" vertical="top"/>
    </xf>
    <xf numFmtId="0" fontId="27" fillId="0" borderId="0" xfId="1" applyFont="1" applyFill="1" applyAlignment="1">
      <alignment horizontal="center" vertical="top"/>
    </xf>
    <xf numFmtId="0" fontId="28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9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49" fontId="30" fillId="4" borderId="27" xfId="0" applyNumberFormat="1" applyFont="1" applyFill="1" applyBorder="1" applyAlignment="1">
      <alignment horizontal="center" vertical="center"/>
    </xf>
    <xf numFmtId="49" fontId="30" fillId="4" borderId="0" xfId="0" applyNumberFormat="1" applyFont="1" applyFill="1" applyBorder="1" applyAlignment="1">
      <alignment horizontal="center" vertical="center"/>
    </xf>
    <xf numFmtId="49" fontId="30" fillId="7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0" fillId="4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37" xfId="0" applyNumberFormat="1" applyFont="1" applyBorder="1" applyAlignment="1">
      <alignment horizontal="center" vertical="center"/>
    </xf>
    <xf numFmtId="49" fontId="30" fillId="4" borderId="36" xfId="0" applyNumberFormat="1" applyFont="1" applyFill="1" applyBorder="1" applyAlignment="1">
      <alignment horizontal="center" vertical="center"/>
    </xf>
    <xf numFmtId="49" fontId="30" fillId="4" borderId="37" xfId="0" applyNumberFormat="1" applyFont="1" applyFill="1" applyBorder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24" xfId="0" applyFont="1" applyFill="1" applyBorder="1" applyAlignment="1">
      <alignment horizontal="center" vertical="center"/>
    </xf>
    <xf numFmtId="49" fontId="31" fillId="8" borderId="23" xfId="0" applyNumberFormat="1" applyFont="1" applyFill="1" applyBorder="1" applyAlignment="1">
      <alignment horizontal="center" vertical="center"/>
    </xf>
    <xf numFmtId="49" fontId="31" fillId="8" borderId="33" xfId="0" applyNumberFormat="1" applyFont="1" applyFill="1" applyBorder="1" applyAlignment="1">
      <alignment horizontal="center" vertical="center"/>
    </xf>
    <xf numFmtId="0" fontId="31" fillId="8" borderId="29" xfId="0" applyFont="1" applyFill="1" applyBorder="1" applyAlignment="1">
      <alignment horizontal="center" vertical="center"/>
    </xf>
    <xf numFmtId="49" fontId="31" fillId="8" borderId="35" xfId="0" applyNumberFormat="1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49" fontId="31" fillId="8" borderId="30" xfId="0" applyNumberFormat="1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/>
    </xf>
    <xf numFmtId="0" fontId="31" fillId="4" borderId="39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0" fontId="31" fillId="5" borderId="29" xfId="0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30" fillId="4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  <xf numFmtId="0" fontId="31" fillId="5" borderId="32" xfId="0" applyFont="1" applyFill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49" fontId="31" fillId="0" borderId="28" xfId="0" applyNumberFormat="1" applyFont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center" vertical="center"/>
    </xf>
    <xf numFmtId="49" fontId="30" fillId="2" borderId="27" xfId="0" applyNumberFormat="1" applyFont="1" applyFill="1" applyBorder="1" applyAlignment="1">
      <alignment horizontal="center" vertical="center"/>
    </xf>
    <xf numFmtId="14" fontId="12" fillId="2" borderId="3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8" borderId="26" xfId="0" applyFont="1" applyFill="1" applyBorder="1" applyAlignment="1">
      <alignment horizontal="center"/>
    </xf>
    <xf numFmtId="0" fontId="30" fillId="8" borderId="25" xfId="0" applyFont="1" applyFill="1" applyBorder="1" applyAlignment="1">
      <alignment horizontal="center"/>
    </xf>
    <xf numFmtId="0" fontId="30" fillId="8" borderId="30" xfId="0" applyFont="1" applyFill="1" applyBorder="1" applyAlignment="1">
      <alignment horizontal="center"/>
    </xf>
    <xf numFmtId="0" fontId="31" fillId="8" borderId="31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0" fillId="8" borderId="0" xfId="0" applyFont="1" applyFill="1" applyBorder="1" applyAlignment="1">
      <alignment horizontal="center"/>
    </xf>
    <xf numFmtId="0" fontId="31" fillId="8" borderId="32" xfId="0" applyFont="1" applyFill="1" applyBorder="1" applyAlignment="1">
      <alignment horizontal="center"/>
    </xf>
    <xf numFmtId="0" fontId="31" fillId="8" borderId="24" xfId="0" applyFont="1" applyFill="1" applyBorder="1" applyAlignment="1">
      <alignment horizontal="center"/>
    </xf>
    <xf numFmtId="0" fontId="30" fillId="8" borderId="24" xfId="0" applyFont="1" applyFill="1" applyBorder="1" applyAlignment="1">
      <alignment horizontal="center"/>
    </xf>
    <xf numFmtId="0" fontId="30" fillId="8" borderId="31" xfId="0" applyFont="1" applyFill="1" applyBorder="1" applyAlignment="1">
      <alignment horizontal="center"/>
    </xf>
    <xf numFmtId="0" fontId="30" fillId="8" borderId="32" xfId="0" applyFont="1" applyFill="1" applyBorder="1" applyAlignment="1">
      <alignment horizontal="center"/>
    </xf>
    <xf numFmtId="0" fontId="31" fillId="0" borderId="3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8" borderId="25" xfId="0" applyFont="1" applyFill="1" applyBorder="1" applyAlignment="1">
      <alignment horizontal="center"/>
    </xf>
    <xf numFmtId="0" fontId="30" fillId="8" borderId="33" xfId="0" applyFont="1" applyFill="1" applyBorder="1" applyAlignment="1">
      <alignment horizontal="center"/>
    </xf>
    <xf numFmtId="0" fontId="31" fillId="8" borderId="34" xfId="0" applyFont="1" applyFill="1" applyBorder="1" applyAlignment="1">
      <alignment horizontal="center"/>
    </xf>
    <xf numFmtId="0" fontId="31" fillId="8" borderId="29" xfId="0" applyFont="1" applyFill="1" applyBorder="1" applyAlignment="1">
      <alignment horizontal="center"/>
    </xf>
    <xf numFmtId="0" fontId="30" fillId="8" borderId="29" xfId="0" applyFont="1" applyFill="1" applyBorder="1" applyAlignment="1">
      <alignment horizontal="center"/>
    </xf>
    <xf numFmtId="0" fontId="31" fillId="8" borderId="26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0" fillId="8" borderId="23" xfId="0" applyFont="1" applyFill="1" applyBorder="1" applyAlignment="1">
      <alignment horizontal="center"/>
    </xf>
    <xf numFmtId="0" fontId="30" fillId="2" borderId="26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4" borderId="23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30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1"/>
  <sheetViews>
    <sheetView workbookViewId="0">
      <selection activeCell="M20" sqref="M20"/>
    </sheetView>
  </sheetViews>
  <sheetFormatPr defaultRowHeight="15" x14ac:dyDescent="0.25"/>
  <sheetData>
    <row r="1" spans="1:18" ht="16.5" thickBot="1" x14ac:dyDescent="0.3">
      <c r="A1" s="153" t="s">
        <v>42</v>
      </c>
      <c r="B1" s="154"/>
      <c r="C1" s="154"/>
      <c r="D1" s="155" t="s">
        <v>43</v>
      </c>
      <c r="E1" s="155"/>
      <c r="F1" s="155"/>
      <c r="G1" s="154">
        <v>606.29999999999995</v>
      </c>
      <c r="H1" s="154"/>
      <c r="I1" s="155" t="s">
        <v>14</v>
      </c>
      <c r="J1" s="155"/>
      <c r="K1" s="156" t="s">
        <v>14</v>
      </c>
      <c r="L1" s="151"/>
      <c r="M1" s="156" t="s">
        <v>13</v>
      </c>
      <c r="N1" s="151"/>
      <c r="O1" s="150" t="s">
        <v>12</v>
      </c>
      <c r="P1" s="151"/>
      <c r="Q1" s="150" t="s">
        <v>11</v>
      </c>
      <c r="R1" s="151"/>
    </row>
    <row r="2" spans="1:18" x14ac:dyDescent="0.25">
      <c r="A2" s="145" t="s">
        <v>44</v>
      </c>
      <c r="B2" s="146"/>
      <c r="C2" s="146"/>
      <c r="D2" s="147" t="s">
        <v>43</v>
      </c>
      <c r="E2" s="147"/>
      <c r="F2" s="147"/>
      <c r="G2" s="146">
        <v>578.9</v>
      </c>
      <c r="H2" s="146"/>
      <c r="I2" s="147" t="s">
        <v>14</v>
      </c>
      <c r="J2" s="147"/>
      <c r="K2" s="148" t="s">
        <v>90</v>
      </c>
      <c r="L2" s="149"/>
      <c r="M2" s="148" t="s">
        <v>97</v>
      </c>
      <c r="N2" s="149"/>
      <c r="O2" s="152" t="s">
        <v>112</v>
      </c>
      <c r="P2" s="149"/>
      <c r="Q2" s="152" t="s">
        <v>118</v>
      </c>
      <c r="R2" s="149"/>
    </row>
    <row r="3" spans="1:18" x14ac:dyDescent="0.25">
      <c r="A3" s="145" t="s">
        <v>45</v>
      </c>
      <c r="B3" s="146"/>
      <c r="C3" s="146"/>
      <c r="D3" s="147" t="s">
        <v>43</v>
      </c>
      <c r="E3" s="147"/>
      <c r="F3" s="147"/>
      <c r="G3" s="146">
        <v>509</v>
      </c>
      <c r="H3" s="146"/>
      <c r="I3" s="147" t="s">
        <v>14</v>
      </c>
      <c r="J3" s="147"/>
      <c r="K3" s="148" t="s">
        <v>91</v>
      </c>
      <c r="L3" s="149"/>
      <c r="M3" s="148" t="s">
        <v>98</v>
      </c>
      <c r="N3" s="149"/>
      <c r="O3" s="152" t="s">
        <v>113</v>
      </c>
      <c r="P3" s="149"/>
      <c r="Q3" s="152" t="s">
        <v>119</v>
      </c>
      <c r="R3" s="149"/>
    </row>
    <row r="4" spans="1:18" x14ac:dyDescent="0.25">
      <c r="A4" s="145" t="s">
        <v>46</v>
      </c>
      <c r="B4" s="146"/>
      <c r="C4" s="146"/>
      <c r="D4" s="147" t="s">
        <v>43</v>
      </c>
      <c r="E4" s="147"/>
      <c r="F4" s="147"/>
      <c r="G4" s="146">
        <v>457.5</v>
      </c>
      <c r="H4" s="146"/>
      <c r="I4" s="147" t="s">
        <v>14</v>
      </c>
      <c r="J4" s="147"/>
      <c r="K4" s="148" t="s">
        <v>92</v>
      </c>
      <c r="L4" s="149"/>
      <c r="M4" s="148" t="s">
        <v>99</v>
      </c>
      <c r="N4" s="149"/>
      <c r="O4" s="152" t="s">
        <v>114</v>
      </c>
      <c r="P4" s="149"/>
      <c r="Q4" s="152" t="s">
        <v>120</v>
      </c>
      <c r="R4" s="149"/>
    </row>
    <row r="5" spans="1:18" x14ac:dyDescent="0.25">
      <c r="A5" s="145" t="s">
        <v>47</v>
      </c>
      <c r="B5" s="146"/>
      <c r="C5" s="146"/>
      <c r="D5" s="147" t="s">
        <v>43</v>
      </c>
      <c r="E5" s="147"/>
      <c r="F5" s="147"/>
      <c r="G5" s="146">
        <v>409.6</v>
      </c>
      <c r="H5" s="146"/>
      <c r="I5" s="147" t="s">
        <v>13</v>
      </c>
      <c r="J5" s="147"/>
      <c r="K5" s="148" t="s">
        <v>93</v>
      </c>
      <c r="L5" s="149"/>
      <c r="M5" s="148" t="s">
        <v>100</v>
      </c>
      <c r="N5" s="149"/>
      <c r="O5" s="152" t="s">
        <v>115</v>
      </c>
      <c r="P5" s="149"/>
      <c r="Q5" s="152" t="s">
        <v>121</v>
      </c>
      <c r="R5" s="149"/>
    </row>
    <row r="6" spans="1:18" x14ac:dyDescent="0.25">
      <c r="A6" s="145" t="s">
        <v>48</v>
      </c>
      <c r="B6" s="146"/>
      <c r="C6" s="146"/>
      <c r="D6" s="147" t="s">
        <v>43</v>
      </c>
      <c r="E6" s="147"/>
      <c r="F6" s="147"/>
      <c r="G6" s="146">
        <v>409.6</v>
      </c>
      <c r="H6" s="146"/>
      <c r="I6" s="147" t="s">
        <v>13</v>
      </c>
      <c r="J6" s="147"/>
      <c r="K6" s="148" t="s">
        <v>94</v>
      </c>
      <c r="L6" s="149"/>
      <c r="M6" s="148" t="s">
        <v>101</v>
      </c>
      <c r="N6" s="149"/>
      <c r="O6" s="152" t="s">
        <v>116</v>
      </c>
      <c r="P6" s="149"/>
      <c r="Q6" s="152" t="s">
        <v>122</v>
      </c>
      <c r="R6" s="149"/>
    </row>
    <row r="7" spans="1:18" x14ac:dyDescent="0.25">
      <c r="A7" s="145" t="s">
        <v>59</v>
      </c>
      <c r="B7" s="146"/>
      <c r="C7" s="146"/>
      <c r="D7" s="147" t="s">
        <v>43</v>
      </c>
      <c r="E7" s="147"/>
      <c r="F7" s="147"/>
      <c r="G7" s="146">
        <v>358.8</v>
      </c>
      <c r="H7" s="146"/>
      <c r="I7" s="147" t="s">
        <v>13</v>
      </c>
      <c r="J7" s="147"/>
      <c r="K7" s="148" t="s">
        <v>95</v>
      </c>
      <c r="L7" s="149"/>
      <c r="M7" s="148" t="s">
        <v>105</v>
      </c>
      <c r="N7" s="149"/>
      <c r="O7" s="152"/>
      <c r="P7" s="149"/>
      <c r="Q7" s="152" t="s">
        <v>123</v>
      </c>
      <c r="R7" s="149"/>
    </row>
    <row r="8" spans="1:18" ht="15.75" thickBot="1" x14ac:dyDescent="0.3">
      <c r="A8" s="157" t="s">
        <v>49</v>
      </c>
      <c r="B8" s="158"/>
      <c r="C8" s="158"/>
      <c r="D8" s="159" t="s">
        <v>43</v>
      </c>
      <c r="E8" s="159"/>
      <c r="F8" s="159"/>
      <c r="G8" s="158">
        <v>190.7</v>
      </c>
      <c r="H8" s="158"/>
      <c r="I8" s="159" t="s">
        <v>12</v>
      </c>
      <c r="J8" s="159"/>
      <c r="K8" s="148"/>
      <c r="L8" s="149"/>
      <c r="M8" s="148" t="s">
        <v>102</v>
      </c>
      <c r="N8" s="149"/>
      <c r="O8" s="152"/>
      <c r="P8" s="149"/>
      <c r="Q8" s="152" t="s">
        <v>124</v>
      </c>
      <c r="R8" s="149"/>
    </row>
    <row r="9" spans="1:18" ht="15.75" thickBot="1" x14ac:dyDescent="0.3">
      <c r="A9" s="160" t="s">
        <v>50</v>
      </c>
      <c r="B9" s="161"/>
      <c r="C9" s="161"/>
      <c r="D9" s="162" t="s">
        <v>51</v>
      </c>
      <c r="E9" s="162"/>
      <c r="F9" s="162"/>
      <c r="G9" s="161">
        <v>399.7</v>
      </c>
      <c r="H9" s="161"/>
      <c r="I9" s="162" t="s">
        <v>13</v>
      </c>
      <c r="J9" s="162"/>
      <c r="K9" s="148"/>
      <c r="L9" s="149"/>
      <c r="M9" s="148" t="s">
        <v>103</v>
      </c>
      <c r="N9" s="149"/>
      <c r="O9" s="152"/>
      <c r="P9" s="149"/>
      <c r="Q9" s="152" t="s">
        <v>125</v>
      </c>
      <c r="R9" s="149"/>
    </row>
    <row r="10" spans="1:18" x14ac:dyDescent="0.25">
      <c r="A10" s="145" t="s">
        <v>61</v>
      </c>
      <c r="B10" s="146"/>
      <c r="C10" s="146"/>
      <c r="D10" s="147" t="s">
        <v>52</v>
      </c>
      <c r="E10" s="147"/>
      <c r="F10" s="147"/>
      <c r="G10" s="146">
        <v>482.7</v>
      </c>
      <c r="H10" s="146"/>
      <c r="I10" s="147" t="s">
        <v>14</v>
      </c>
      <c r="J10" s="147"/>
      <c r="K10" s="148"/>
      <c r="L10" s="149"/>
      <c r="M10" s="148" t="s">
        <v>104</v>
      </c>
      <c r="N10" s="149"/>
      <c r="O10" s="152"/>
      <c r="P10" s="149"/>
      <c r="Q10" s="152" t="s">
        <v>126</v>
      </c>
      <c r="R10" s="149"/>
    </row>
    <row r="11" spans="1:18" x14ac:dyDescent="0.25">
      <c r="A11" s="145" t="s">
        <v>60</v>
      </c>
      <c r="B11" s="146"/>
      <c r="C11" s="146"/>
      <c r="D11" s="147" t="s">
        <v>52</v>
      </c>
      <c r="E11" s="147"/>
      <c r="F11" s="147"/>
      <c r="G11" s="146">
        <v>388.9</v>
      </c>
      <c r="H11" s="146"/>
      <c r="I11" s="147" t="s">
        <v>13</v>
      </c>
      <c r="J11" s="147"/>
      <c r="K11" s="148"/>
      <c r="L11" s="149"/>
      <c r="M11" s="148" t="s">
        <v>106</v>
      </c>
      <c r="N11" s="149"/>
      <c r="O11" s="152"/>
      <c r="P11" s="149"/>
      <c r="Q11" s="152" t="s">
        <v>127</v>
      </c>
      <c r="R11" s="149"/>
    </row>
    <row r="12" spans="1:18" x14ac:dyDescent="0.25">
      <c r="A12" s="145" t="s">
        <v>172</v>
      </c>
      <c r="B12" s="146"/>
      <c r="C12" s="146"/>
      <c r="D12" s="147" t="s">
        <v>52</v>
      </c>
      <c r="E12" s="147"/>
      <c r="F12" s="147"/>
      <c r="G12" s="146">
        <v>370.3</v>
      </c>
      <c r="H12" s="146"/>
      <c r="I12" s="147" t="s">
        <v>13</v>
      </c>
      <c r="J12" s="147"/>
      <c r="K12" s="148"/>
      <c r="L12" s="149"/>
      <c r="M12" s="148" t="s">
        <v>173</v>
      </c>
      <c r="N12" s="149"/>
      <c r="O12" s="148"/>
      <c r="P12" s="149"/>
      <c r="Q12" s="148"/>
      <c r="R12" s="149"/>
    </row>
    <row r="13" spans="1:18" x14ac:dyDescent="0.25">
      <c r="A13" s="145" t="s">
        <v>53</v>
      </c>
      <c r="B13" s="146"/>
      <c r="C13" s="146"/>
      <c r="D13" s="147" t="s">
        <v>52</v>
      </c>
      <c r="E13" s="147"/>
      <c r="F13" s="147"/>
      <c r="G13" s="146">
        <v>350.1</v>
      </c>
      <c r="H13" s="146"/>
      <c r="I13" s="147" t="s">
        <v>13</v>
      </c>
      <c r="J13" s="147"/>
      <c r="K13" s="148"/>
      <c r="L13" s="149"/>
      <c r="M13" s="148" t="s">
        <v>107</v>
      </c>
      <c r="N13" s="149"/>
      <c r="O13" s="152"/>
      <c r="P13" s="149"/>
      <c r="Q13" s="152"/>
      <c r="R13" s="149"/>
    </row>
    <row r="14" spans="1:18" x14ac:dyDescent="0.25">
      <c r="A14" s="145" t="s">
        <v>62</v>
      </c>
      <c r="B14" s="146"/>
      <c r="C14" s="146"/>
      <c r="D14" s="147" t="s">
        <v>52</v>
      </c>
      <c r="E14" s="147"/>
      <c r="F14" s="147"/>
      <c r="G14" s="146">
        <v>344.1</v>
      </c>
      <c r="H14" s="146"/>
      <c r="I14" s="147" t="s">
        <v>13</v>
      </c>
      <c r="J14" s="147"/>
      <c r="K14" s="148"/>
      <c r="L14" s="149"/>
      <c r="M14" s="148" t="s">
        <v>111</v>
      </c>
      <c r="N14" s="149"/>
      <c r="O14" s="152"/>
      <c r="P14" s="149"/>
      <c r="Q14" s="152"/>
      <c r="R14" s="149"/>
    </row>
    <row r="15" spans="1:18" x14ac:dyDescent="0.25">
      <c r="A15" s="145" t="s">
        <v>54</v>
      </c>
      <c r="B15" s="146"/>
      <c r="C15" s="146"/>
      <c r="D15" s="147" t="s">
        <v>52</v>
      </c>
      <c r="E15" s="147"/>
      <c r="F15" s="147"/>
      <c r="G15" s="146">
        <v>309.3</v>
      </c>
      <c r="H15" s="146"/>
      <c r="I15" s="147" t="s">
        <v>13</v>
      </c>
      <c r="J15" s="147"/>
      <c r="K15" s="148"/>
      <c r="L15" s="149"/>
      <c r="M15" s="148" t="s">
        <v>108</v>
      </c>
      <c r="N15" s="149"/>
      <c r="O15" s="152"/>
      <c r="P15" s="149"/>
      <c r="Q15" s="152"/>
      <c r="R15" s="149"/>
    </row>
    <row r="16" spans="1:18" x14ac:dyDescent="0.25">
      <c r="A16" s="145" t="s">
        <v>55</v>
      </c>
      <c r="B16" s="146"/>
      <c r="C16" s="146"/>
      <c r="D16" s="147" t="s">
        <v>52</v>
      </c>
      <c r="E16" s="147"/>
      <c r="F16" s="147"/>
      <c r="G16" s="146">
        <v>283.39999999999998</v>
      </c>
      <c r="H16" s="146"/>
      <c r="I16" s="147" t="s">
        <v>12</v>
      </c>
      <c r="J16" s="147"/>
      <c r="K16" s="148"/>
      <c r="L16" s="149"/>
      <c r="M16" s="148" t="s">
        <v>109</v>
      </c>
      <c r="N16" s="149"/>
      <c r="O16" s="152"/>
      <c r="P16" s="149"/>
      <c r="Q16" s="152"/>
      <c r="R16" s="149"/>
    </row>
    <row r="17" spans="1:18" ht="15.75" thickBot="1" x14ac:dyDescent="0.3">
      <c r="A17" s="145" t="s">
        <v>88</v>
      </c>
      <c r="B17" s="146"/>
      <c r="C17" s="146"/>
      <c r="D17" s="147" t="s">
        <v>52</v>
      </c>
      <c r="E17" s="147"/>
      <c r="F17" s="147"/>
      <c r="G17" s="146">
        <v>178.4</v>
      </c>
      <c r="H17" s="146"/>
      <c r="I17" s="147" t="s">
        <v>12</v>
      </c>
      <c r="J17" s="147"/>
      <c r="K17" s="165"/>
      <c r="L17" s="164"/>
      <c r="M17" s="165" t="s">
        <v>110</v>
      </c>
      <c r="N17" s="164"/>
      <c r="O17" s="163"/>
      <c r="P17" s="164"/>
      <c r="Q17" s="163"/>
      <c r="R17" s="164"/>
    </row>
    <row r="18" spans="1:18" ht="16.5" thickBot="1" x14ac:dyDescent="0.3">
      <c r="A18" s="145" t="s">
        <v>80</v>
      </c>
      <c r="B18" s="146"/>
      <c r="C18" s="146"/>
      <c r="D18" s="147" t="s">
        <v>52</v>
      </c>
      <c r="E18" s="147"/>
      <c r="F18" s="147"/>
      <c r="G18" s="146">
        <v>83.6</v>
      </c>
      <c r="H18" s="146"/>
      <c r="I18" s="147" t="s">
        <v>11</v>
      </c>
      <c r="J18" s="147"/>
      <c r="K18" s="166" t="s">
        <v>96</v>
      </c>
      <c r="L18" s="167"/>
      <c r="M18" s="166" t="s">
        <v>174</v>
      </c>
      <c r="N18" s="167"/>
      <c r="O18" s="168" t="s">
        <v>117</v>
      </c>
      <c r="P18" s="167"/>
      <c r="Q18" s="168" t="s">
        <v>128</v>
      </c>
      <c r="R18" s="167"/>
    </row>
    <row r="19" spans="1:18" x14ac:dyDescent="0.25">
      <c r="A19" s="145" t="s">
        <v>63</v>
      </c>
      <c r="B19" s="146"/>
      <c r="C19" s="146"/>
      <c r="D19" s="147" t="s">
        <v>52</v>
      </c>
      <c r="E19" s="147"/>
      <c r="F19" s="147"/>
      <c r="G19" s="146">
        <v>70.400000000000006</v>
      </c>
      <c r="H19" s="146"/>
      <c r="I19" s="147" t="s">
        <v>11</v>
      </c>
      <c r="J19" s="147"/>
      <c r="K19" s="120"/>
      <c r="L19" s="110"/>
      <c r="M19" s="110"/>
      <c r="N19" s="110"/>
      <c r="O19" s="110"/>
      <c r="P19" s="110"/>
      <c r="Q19" s="110"/>
      <c r="R19" s="110"/>
    </row>
    <row r="20" spans="1:18" ht="15.75" thickBot="1" x14ac:dyDescent="0.3">
      <c r="A20" s="157" t="s">
        <v>81</v>
      </c>
      <c r="B20" s="158"/>
      <c r="C20" s="158"/>
      <c r="D20" s="159" t="s">
        <v>52</v>
      </c>
      <c r="E20" s="159"/>
      <c r="F20" s="159"/>
      <c r="G20" s="158">
        <v>4.8</v>
      </c>
      <c r="H20" s="158"/>
      <c r="I20" s="159" t="s">
        <v>11</v>
      </c>
      <c r="J20" s="159"/>
      <c r="K20" s="122" t="s">
        <v>78</v>
      </c>
      <c r="L20" s="110"/>
      <c r="M20" s="110"/>
      <c r="N20" s="110"/>
      <c r="O20" s="110"/>
      <c r="P20" s="110"/>
      <c r="Q20" s="110"/>
      <c r="R20" s="110"/>
    </row>
    <row r="21" spans="1:18" x14ac:dyDescent="0.25">
      <c r="A21" s="145" t="s">
        <v>56</v>
      </c>
      <c r="B21" s="146"/>
      <c r="C21" s="146"/>
      <c r="D21" s="147" t="s">
        <v>57</v>
      </c>
      <c r="E21" s="147"/>
      <c r="F21" s="147"/>
      <c r="G21" s="146">
        <v>434.9</v>
      </c>
      <c r="H21" s="146"/>
      <c r="I21" s="147" t="s">
        <v>13</v>
      </c>
      <c r="J21" s="147"/>
      <c r="K21" s="122" t="s">
        <v>77</v>
      </c>
      <c r="L21" s="110"/>
      <c r="M21" s="110"/>
      <c r="N21" s="110"/>
      <c r="O21" s="110"/>
      <c r="P21" s="110"/>
      <c r="Q21" s="110"/>
      <c r="R21" s="110"/>
    </row>
    <row r="22" spans="1:18" x14ac:dyDescent="0.25">
      <c r="A22" s="145" t="s">
        <v>82</v>
      </c>
      <c r="B22" s="146"/>
      <c r="C22" s="146"/>
      <c r="D22" s="147" t="s">
        <v>57</v>
      </c>
      <c r="E22" s="147"/>
      <c r="F22" s="147"/>
      <c r="G22" s="146">
        <v>362.2</v>
      </c>
      <c r="H22" s="146"/>
      <c r="I22" s="147" t="s">
        <v>13</v>
      </c>
      <c r="J22" s="147"/>
      <c r="K22" s="110"/>
      <c r="L22" s="110"/>
      <c r="M22" s="110"/>
      <c r="N22" s="110"/>
      <c r="O22" s="110"/>
      <c r="P22" s="110"/>
      <c r="Q22" s="110"/>
      <c r="R22" s="110"/>
    </row>
    <row r="23" spans="1:18" ht="15.75" thickBot="1" x14ac:dyDescent="0.3">
      <c r="A23" s="157" t="s">
        <v>58</v>
      </c>
      <c r="B23" s="158"/>
      <c r="C23" s="158"/>
      <c r="D23" s="159" t="s">
        <v>57</v>
      </c>
      <c r="E23" s="159"/>
      <c r="F23" s="159"/>
      <c r="G23" s="158">
        <v>208.4</v>
      </c>
      <c r="H23" s="158"/>
      <c r="I23" s="159" t="s">
        <v>12</v>
      </c>
      <c r="J23" s="159"/>
      <c r="K23" s="110"/>
      <c r="L23" s="110"/>
      <c r="M23" s="110"/>
      <c r="N23" s="110"/>
      <c r="O23" s="110"/>
      <c r="P23" s="110"/>
      <c r="Q23" s="110"/>
      <c r="R23" s="110"/>
    </row>
    <row r="24" spans="1:18" x14ac:dyDescent="0.25">
      <c r="A24" s="153" t="s">
        <v>79</v>
      </c>
      <c r="B24" s="154"/>
      <c r="C24" s="154"/>
      <c r="D24" s="155" t="s">
        <v>64</v>
      </c>
      <c r="E24" s="155"/>
      <c r="F24" s="155"/>
      <c r="G24" s="154">
        <v>133.80000000000001</v>
      </c>
      <c r="H24" s="154"/>
      <c r="I24" s="155" t="s">
        <v>11</v>
      </c>
      <c r="J24" s="155"/>
      <c r="K24" s="110"/>
      <c r="L24" s="110"/>
      <c r="M24" s="123"/>
      <c r="N24" s="123"/>
      <c r="O24" s="110"/>
      <c r="P24" s="110"/>
      <c r="Q24" s="110"/>
      <c r="R24" s="110"/>
    </row>
    <row r="25" spans="1:18" x14ac:dyDescent="0.25">
      <c r="A25" s="145" t="s">
        <v>65</v>
      </c>
      <c r="B25" s="146"/>
      <c r="C25" s="146"/>
      <c r="D25" s="147" t="s">
        <v>64</v>
      </c>
      <c r="E25" s="147"/>
      <c r="F25" s="147"/>
      <c r="G25" s="146">
        <v>113.2</v>
      </c>
      <c r="H25" s="146"/>
      <c r="I25" s="147" t="s">
        <v>11</v>
      </c>
      <c r="J25" s="147"/>
      <c r="K25" s="110"/>
      <c r="L25" s="110"/>
      <c r="M25" s="121"/>
      <c r="N25" s="121"/>
      <c r="O25" s="110"/>
      <c r="P25" s="110"/>
      <c r="Q25" s="110"/>
      <c r="R25" s="110"/>
    </row>
    <row r="26" spans="1:18" x14ac:dyDescent="0.25">
      <c r="A26" s="145" t="s">
        <v>66</v>
      </c>
      <c r="B26" s="146"/>
      <c r="C26" s="146"/>
      <c r="D26" s="147" t="s">
        <v>64</v>
      </c>
      <c r="E26" s="147"/>
      <c r="F26" s="147"/>
      <c r="G26" s="146">
        <v>8</v>
      </c>
      <c r="H26" s="146"/>
      <c r="I26" s="147" t="s">
        <v>11</v>
      </c>
      <c r="J26" s="147"/>
      <c r="K26" s="123"/>
      <c r="L26" s="123"/>
      <c r="M26" s="110"/>
      <c r="N26" s="110"/>
      <c r="O26" s="123"/>
      <c r="P26" s="123"/>
      <c r="Q26" s="123"/>
      <c r="R26" s="123"/>
    </row>
    <row r="27" spans="1:18" x14ac:dyDescent="0.25">
      <c r="A27" s="145" t="s">
        <v>67</v>
      </c>
      <c r="B27" s="146"/>
      <c r="C27" s="146"/>
      <c r="D27" s="147" t="s">
        <v>64</v>
      </c>
      <c r="E27" s="147"/>
      <c r="F27" s="147"/>
      <c r="G27" s="146">
        <v>0</v>
      </c>
      <c r="H27" s="146"/>
      <c r="I27" s="147" t="s">
        <v>11</v>
      </c>
      <c r="J27" s="147"/>
      <c r="K27" s="121"/>
      <c r="L27" s="121"/>
      <c r="M27" s="121"/>
      <c r="N27" s="121"/>
      <c r="O27" s="121"/>
      <c r="P27" s="121"/>
      <c r="Q27" s="121"/>
      <c r="R27" s="121"/>
    </row>
    <row r="28" spans="1:18" ht="15.75" thickBot="1" x14ac:dyDescent="0.3">
      <c r="A28" s="157" t="s">
        <v>69</v>
      </c>
      <c r="B28" s="158"/>
      <c r="C28" s="158"/>
      <c r="D28" s="159" t="s">
        <v>64</v>
      </c>
      <c r="E28" s="159"/>
      <c r="F28" s="159"/>
      <c r="G28" s="158">
        <v>0</v>
      </c>
      <c r="H28" s="158"/>
      <c r="I28" s="159" t="s">
        <v>11</v>
      </c>
      <c r="J28" s="159"/>
      <c r="K28" s="110"/>
      <c r="L28" s="110"/>
      <c r="M28" s="110"/>
      <c r="N28" s="110"/>
      <c r="O28" s="110"/>
      <c r="P28" s="110"/>
      <c r="Q28" s="110"/>
      <c r="R28" s="110"/>
    </row>
    <row r="29" spans="1:18" ht="15.75" thickBot="1" x14ac:dyDescent="0.3">
      <c r="A29" s="160" t="s">
        <v>70</v>
      </c>
      <c r="B29" s="161"/>
      <c r="C29" s="161"/>
      <c r="D29" s="162" t="s">
        <v>68</v>
      </c>
      <c r="E29" s="162"/>
      <c r="F29" s="162"/>
      <c r="G29" s="161">
        <v>294.8</v>
      </c>
      <c r="H29" s="161"/>
      <c r="I29" s="162" t="s">
        <v>12</v>
      </c>
      <c r="J29" s="162"/>
      <c r="K29" s="121"/>
      <c r="L29" s="121"/>
      <c r="M29" s="110"/>
      <c r="N29" s="110"/>
      <c r="O29" s="121"/>
      <c r="P29" s="121"/>
      <c r="Q29" s="121"/>
      <c r="R29" s="121"/>
    </row>
    <row r="30" spans="1:18" ht="15.75" thickBot="1" x14ac:dyDescent="0.3">
      <c r="A30" s="160" t="s">
        <v>71</v>
      </c>
      <c r="B30" s="161"/>
      <c r="C30" s="161"/>
      <c r="D30" s="162" t="s">
        <v>72</v>
      </c>
      <c r="E30" s="162"/>
      <c r="F30" s="162"/>
      <c r="G30" s="161">
        <v>380.8</v>
      </c>
      <c r="H30" s="161"/>
      <c r="I30" s="162" t="s">
        <v>13</v>
      </c>
      <c r="J30" s="162"/>
      <c r="K30" s="110"/>
      <c r="L30" s="110"/>
      <c r="M30" s="110"/>
      <c r="N30" s="110"/>
      <c r="O30" s="110"/>
      <c r="P30" s="110"/>
      <c r="Q30" s="110"/>
      <c r="R30" s="110"/>
    </row>
    <row r="31" spans="1:18" x14ac:dyDescent="0.25">
      <c r="A31" s="145" t="s">
        <v>89</v>
      </c>
      <c r="B31" s="146"/>
      <c r="C31" s="146"/>
      <c r="D31" s="147" t="s">
        <v>74</v>
      </c>
      <c r="E31" s="147"/>
      <c r="F31" s="147"/>
      <c r="G31" s="146">
        <v>632</v>
      </c>
      <c r="H31" s="146"/>
      <c r="I31" s="147" t="s">
        <v>14</v>
      </c>
      <c r="J31" s="147"/>
      <c r="K31" s="110"/>
      <c r="L31" s="110"/>
      <c r="M31" s="110"/>
      <c r="N31" s="110"/>
      <c r="O31" s="110"/>
      <c r="P31" s="110"/>
      <c r="Q31" s="110"/>
      <c r="R31" s="110"/>
    </row>
    <row r="32" spans="1:18" x14ac:dyDescent="0.25">
      <c r="A32" s="145" t="s">
        <v>83</v>
      </c>
      <c r="B32" s="146"/>
      <c r="C32" s="146"/>
      <c r="D32" s="147" t="s">
        <v>74</v>
      </c>
      <c r="E32" s="147"/>
      <c r="F32" s="147"/>
      <c r="G32" s="146">
        <v>436.6</v>
      </c>
      <c r="H32" s="146"/>
      <c r="I32" s="147" t="s">
        <v>13</v>
      </c>
      <c r="J32" s="147"/>
      <c r="K32" s="110"/>
      <c r="L32" s="110"/>
      <c r="M32" s="110"/>
      <c r="N32" s="110"/>
      <c r="O32" s="110"/>
      <c r="P32" s="110"/>
      <c r="Q32" s="110"/>
      <c r="R32" s="110"/>
    </row>
    <row r="33" spans="1:18" x14ac:dyDescent="0.25">
      <c r="A33" s="145" t="s">
        <v>73</v>
      </c>
      <c r="B33" s="146"/>
      <c r="C33" s="146"/>
      <c r="D33" s="147" t="s">
        <v>74</v>
      </c>
      <c r="E33" s="147"/>
      <c r="F33" s="147"/>
      <c r="G33" s="146">
        <v>425.1</v>
      </c>
      <c r="H33" s="146"/>
      <c r="I33" s="147" t="s">
        <v>13</v>
      </c>
      <c r="J33" s="147"/>
      <c r="K33" s="110"/>
      <c r="L33" s="110"/>
      <c r="M33" s="110"/>
      <c r="N33" s="110"/>
      <c r="O33" s="110"/>
      <c r="P33" s="110"/>
      <c r="Q33" s="110"/>
      <c r="R33" s="110"/>
    </row>
    <row r="34" spans="1:18" x14ac:dyDescent="0.25">
      <c r="A34" s="145" t="s">
        <v>84</v>
      </c>
      <c r="B34" s="146"/>
      <c r="C34" s="146"/>
      <c r="D34" s="147" t="s">
        <v>74</v>
      </c>
      <c r="E34" s="147"/>
      <c r="F34" s="147"/>
      <c r="G34" s="146">
        <v>395</v>
      </c>
      <c r="H34" s="146"/>
      <c r="I34" s="147" t="s">
        <v>13</v>
      </c>
      <c r="J34" s="147"/>
      <c r="K34" s="110"/>
      <c r="L34" s="110"/>
      <c r="M34" s="110"/>
      <c r="N34" s="110"/>
      <c r="O34" s="110"/>
      <c r="P34" s="110"/>
      <c r="Q34" s="110"/>
      <c r="R34" s="110"/>
    </row>
    <row r="35" spans="1:18" ht="15.75" thickBot="1" x14ac:dyDescent="0.3">
      <c r="A35" s="157" t="s">
        <v>85</v>
      </c>
      <c r="B35" s="158"/>
      <c r="C35" s="158"/>
      <c r="D35" s="159" t="s">
        <v>74</v>
      </c>
      <c r="E35" s="159"/>
      <c r="F35" s="159"/>
      <c r="G35" s="158">
        <v>373.2</v>
      </c>
      <c r="H35" s="158"/>
      <c r="I35" s="159" t="s">
        <v>13</v>
      </c>
      <c r="J35" s="159"/>
      <c r="K35" s="110"/>
      <c r="L35" s="110"/>
      <c r="M35" s="110"/>
      <c r="N35" s="110"/>
      <c r="O35" s="110"/>
      <c r="P35" s="110"/>
      <c r="Q35" s="110"/>
      <c r="R35" s="110"/>
    </row>
    <row r="36" spans="1:18" ht="15.75" thickBot="1" x14ac:dyDescent="0.3">
      <c r="A36" s="160" t="s">
        <v>75</v>
      </c>
      <c r="B36" s="161"/>
      <c r="C36" s="161"/>
      <c r="D36" s="162" t="s">
        <v>76</v>
      </c>
      <c r="E36" s="162"/>
      <c r="F36" s="162"/>
      <c r="G36" s="161">
        <v>122</v>
      </c>
      <c r="H36" s="161"/>
      <c r="I36" s="162" t="s">
        <v>11</v>
      </c>
      <c r="J36" s="162"/>
      <c r="K36" s="110"/>
      <c r="L36" s="110"/>
      <c r="M36" s="110"/>
      <c r="N36" s="110"/>
      <c r="O36" s="110"/>
      <c r="P36" s="110"/>
      <c r="Q36" s="110"/>
      <c r="R36" s="110"/>
    </row>
    <row r="37" spans="1:18" ht="15.75" thickBot="1" x14ac:dyDescent="0.3">
      <c r="A37" s="160" t="s">
        <v>86</v>
      </c>
      <c r="B37" s="161"/>
      <c r="C37" s="161"/>
      <c r="D37" s="162" t="s">
        <v>87</v>
      </c>
      <c r="E37" s="162"/>
      <c r="F37" s="162"/>
      <c r="G37" s="161">
        <v>81.8</v>
      </c>
      <c r="H37" s="161"/>
      <c r="I37" s="162" t="s">
        <v>11</v>
      </c>
      <c r="J37" s="162"/>
      <c r="K37" s="110"/>
      <c r="L37" s="110"/>
      <c r="M37" s="110"/>
      <c r="N37" s="110"/>
      <c r="O37" s="110"/>
      <c r="P37" s="110"/>
      <c r="Q37" s="110"/>
      <c r="R37" s="110"/>
    </row>
    <row r="38" spans="1:18" x14ac:dyDescent="0.25">
      <c r="K38" s="110"/>
      <c r="L38" s="110"/>
      <c r="M38" s="110"/>
      <c r="N38" s="110"/>
      <c r="O38" s="110"/>
      <c r="P38" s="110"/>
      <c r="Q38" s="110"/>
      <c r="R38" s="110"/>
    </row>
    <row r="39" spans="1:18" x14ac:dyDescent="0.25">
      <c r="K39" s="110"/>
      <c r="L39" s="110"/>
      <c r="M39" s="110"/>
      <c r="N39" s="110"/>
      <c r="O39" s="110"/>
      <c r="P39" s="110"/>
      <c r="Q39" s="110"/>
      <c r="R39" s="110"/>
    </row>
    <row r="40" spans="1:18" x14ac:dyDescent="0.25">
      <c r="K40" s="110"/>
      <c r="L40" s="110"/>
      <c r="M40" s="110"/>
      <c r="N40" s="110"/>
      <c r="O40" s="110"/>
      <c r="P40" s="110"/>
      <c r="Q40" s="110"/>
      <c r="R40" s="110"/>
    </row>
    <row r="41" spans="1:18" x14ac:dyDescent="0.25">
      <c r="K41" s="110"/>
      <c r="L41" s="110"/>
      <c r="M41" s="110"/>
      <c r="N41" s="110"/>
      <c r="O41" s="110"/>
      <c r="P41" s="110"/>
      <c r="Q41" s="110"/>
      <c r="R41" s="110"/>
    </row>
    <row r="42" spans="1:18" x14ac:dyDescent="0.25">
      <c r="K42" s="110"/>
      <c r="L42" s="110"/>
      <c r="M42" s="110"/>
      <c r="N42" s="110"/>
      <c r="O42" s="110"/>
      <c r="P42" s="110"/>
      <c r="Q42" s="110"/>
      <c r="R42" s="110"/>
    </row>
    <row r="43" spans="1:18" x14ac:dyDescent="0.25">
      <c r="K43" s="110"/>
      <c r="L43" s="110"/>
      <c r="O43" s="110"/>
      <c r="P43" s="110"/>
      <c r="Q43" s="110"/>
      <c r="R43" s="110"/>
    </row>
    <row r="44" spans="1:18" x14ac:dyDescent="0.25">
      <c r="K44" s="110"/>
      <c r="L44" s="110"/>
      <c r="O44" s="110"/>
      <c r="P44" s="110"/>
      <c r="Q44" s="110"/>
      <c r="R44" s="110"/>
    </row>
    <row r="45" spans="1:18" x14ac:dyDescent="0.25">
      <c r="Q45" s="110"/>
      <c r="R45" s="110"/>
    </row>
    <row r="46" spans="1:18" x14ac:dyDescent="0.25">
      <c r="Q46" s="110"/>
      <c r="R46" s="110"/>
    </row>
    <row r="47" spans="1:18" x14ac:dyDescent="0.25">
      <c r="Q47" s="110"/>
      <c r="R47" s="110"/>
    </row>
    <row r="48" spans="1:18" x14ac:dyDescent="0.25">
      <c r="Q48" s="110"/>
      <c r="R48" s="110"/>
    </row>
    <row r="49" spans="17:18" x14ac:dyDescent="0.25">
      <c r="Q49" s="110"/>
      <c r="R49" s="110"/>
    </row>
    <row r="50" spans="17:18" x14ac:dyDescent="0.25">
      <c r="Q50" s="110"/>
      <c r="R50" s="110"/>
    </row>
    <row r="51" spans="17:18" x14ac:dyDescent="0.25">
      <c r="Q51" s="110"/>
      <c r="R51" s="110"/>
    </row>
  </sheetData>
  <mergeCells count="220">
    <mergeCell ref="A22:C22"/>
    <mergeCell ref="D22:F22"/>
    <mergeCell ref="G22:H22"/>
    <mergeCell ref="I22:J22"/>
    <mergeCell ref="A27:C27"/>
    <mergeCell ref="D27:F27"/>
    <mergeCell ref="G27:H27"/>
    <mergeCell ref="I27:J27"/>
    <mergeCell ref="A28:C28"/>
    <mergeCell ref="D28:F28"/>
    <mergeCell ref="G28:H28"/>
    <mergeCell ref="I28:J28"/>
    <mergeCell ref="A26:C26"/>
    <mergeCell ref="D26:F26"/>
    <mergeCell ref="G26:H26"/>
    <mergeCell ref="I26:J26"/>
    <mergeCell ref="A23:C23"/>
    <mergeCell ref="D23:F23"/>
    <mergeCell ref="G23:H23"/>
    <mergeCell ref="I23:J23"/>
    <mergeCell ref="A25:C25"/>
    <mergeCell ref="D25:F25"/>
    <mergeCell ref="G25:H25"/>
    <mergeCell ref="I25:J25"/>
    <mergeCell ref="K7:L7"/>
    <mergeCell ref="M7:N7"/>
    <mergeCell ref="O7:P7"/>
    <mergeCell ref="Q7:R7"/>
    <mergeCell ref="K10:L10"/>
    <mergeCell ref="K11:L11"/>
    <mergeCell ref="K15:L15"/>
    <mergeCell ref="M10:N10"/>
    <mergeCell ref="M11:N11"/>
    <mergeCell ref="O8:P8"/>
    <mergeCell ref="O9:P9"/>
    <mergeCell ref="Q9:R9"/>
    <mergeCell ref="O10:P10"/>
    <mergeCell ref="O11:P11"/>
    <mergeCell ref="O15:P15"/>
    <mergeCell ref="Q10:R10"/>
    <mergeCell ref="Q11:R11"/>
    <mergeCell ref="Q15:R15"/>
    <mergeCell ref="Q17:R17"/>
    <mergeCell ref="Q16:R16"/>
    <mergeCell ref="Q13:R13"/>
    <mergeCell ref="K16:L16"/>
    <mergeCell ref="O16:P16"/>
    <mergeCell ref="K17:L17"/>
    <mergeCell ref="M15:N15"/>
    <mergeCell ref="A18:C18"/>
    <mergeCell ref="D18:F18"/>
    <mergeCell ref="G18:H18"/>
    <mergeCell ref="I18:J18"/>
    <mergeCell ref="A16:C16"/>
    <mergeCell ref="D16:F16"/>
    <mergeCell ref="G16:H16"/>
    <mergeCell ref="I16:J16"/>
    <mergeCell ref="K18:L18"/>
    <mergeCell ref="M16:N16"/>
    <mergeCell ref="O18:P18"/>
    <mergeCell ref="O17:P17"/>
    <mergeCell ref="M17:N17"/>
    <mergeCell ref="Q18:R18"/>
    <mergeCell ref="M18:N18"/>
    <mergeCell ref="A13:C13"/>
    <mergeCell ref="D13:F13"/>
    <mergeCell ref="A32:C32"/>
    <mergeCell ref="D32:F32"/>
    <mergeCell ref="G32:H32"/>
    <mergeCell ref="I32:J32"/>
    <mergeCell ref="A34:C34"/>
    <mergeCell ref="D34:F34"/>
    <mergeCell ref="G34:H34"/>
    <mergeCell ref="I34:J34"/>
    <mergeCell ref="A35:C35"/>
    <mergeCell ref="D35:F35"/>
    <mergeCell ref="G35:H35"/>
    <mergeCell ref="I35:J35"/>
    <mergeCell ref="A33:C33"/>
    <mergeCell ref="D33:F33"/>
    <mergeCell ref="G33:H33"/>
    <mergeCell ref="I33:J33"/>
    <mergeCell ref="A36:C36"/>
    <mergeCell ref="D36:F36"/>
    <mergeCell ref="G36:H36"/>
    <mergeCell ref="I36:J36"/>
    <mergeCell ref="A37:C37"/>
    <mergeCell ref="D37:F37"/>
    <mergeCell ref="G37:H37"/>
    <mergeCell ref="I37:J37"/>
    <mergeCell ref="A24:C24"/>
    <mergeCell ref="D24:F24"/>
    <mergeCell ref="G24:H24"/>
    <mergeCell ref="I24:J24"/>
    <mergeCell ref="G30:H30"/>
    <mergeCell ref="I30:J30"/>
    <mergeCell ref="A31:C31"/>
    <mergeCell ref="D31:F31"/>
    <mergeCell ref="G31:H31"/>
    <mergeCell ref="I31:J31"/>
    <mergeCell ref="A29:C29"/>
    <mergeCell ref="D29:F29"/>
    <mergeCell ref="G29:H29"/>
    <mergeCell ref="I29:J29"/>
    <mergeCell ref="A30:C30"/>
    <mergeCell ref="D30:F30"/>
    <mergeCell ref="A21:C21"/>
    <mergeCell ref="D21:F21"/>
    <mergeCell ref="G21:H21"/>
    <mergeCell ref="I21:J21"/>
    <mergeCell ref="A15:C15"/>
    <mergeCell ref="D15:F15"/>
    <mergeCell ref="G15:H15"/>
    <mergeCell ref="I15:J15"/>
    <mergeCell ref="A19:C19"/>
    <mergeCell ref="D19:F19"/>
    <mergeCell ref="G19:H19"/>
    <mergeCell ref="I19:J19"/>
    <mergeCell ref="A20:C20"/>
    <mergeCell ref="D20:F20"/>
    <mergeCell ref="G20:H20"/>
    <mergeCell ref="I20:J20"/>
    <mergeCell ref="A17:C17"/>
    <mergeCell ref="D17:F17"/>
    <mergeCell ref="G17:H17"/>
    <mergeCell ref="I17:J17"/>
    <mergeCell ref="G13:H13"/>
    <mergeCell ref="I13:J13"/>
    <mergeCell ref="M13:N13"/>
    <mergeCell ref="Q14:R14"/>
    <mergeCell ref="K14:L14"/>
    <mergeCell ref="O13:P13"/>
    <mergeCell ref="O14:P14"/>
    <mergeCell ref="K13:L13"/>
    <mergeCell ref="A14:C14"/>
    <mergeCell ref="D14:F14"/>
    <mergeCell ref="G14:H14"/>
    <mergeCell ref="I14:J14"/>
    <mergeCell ref="M14:N14"/>
    <mergeCell ref="A8:C8"/>
    <mergeCell ref="D8:F8"/>
    <mergeCell ref="G8:H8"/>
    <mergeCell ref="I8:J8"/>
    <mergeCell ref="K8:L8"/>
    <mergeCell ref="M8:N8"/>
    <mergeCell ref="I11:J11"/>
    <mergeCell ref="A10:C10"/>
    <mergeCell ref="D10:F10"/>
    <mergeCell ref="G10:H10"/>
    <mergeCell ref="I10:J10"/>
    <mergeCell ref="A9:C9"/>
    <mergeCell ref="D9:F9"/>
    <mergeCell ref="G9:H9"/>
    <mergeCell ref="I9:J9"/>
    <mergeCell ref="K9:L9"/>
    <mergeCell ref="M9:N9"/>
    <mergeCell ref="O5:P5"/>
    <mergeCell ref="Q5:R5"/>
    <mergeCell ref="A6:C6"/>
    <mergeCell ref="D6:F6"/>
    <mergeCell ref="G6:H6"/>
    <mergeCell ref="I6:J6"/>
    <mergeCell ref="K6:L6"/>
    <mergeCell ref="M6:N6"/>
    <mergeCell ref="O6:P6"/>
    <mergeCell ref="Q6:R6"/>
    <mergeCell ref="A5:C5"/>
    <mergeCell ref="D5:F5"/>
    <mergeCell ref="G5:H5"/>
    <mergeCell ref="I5:J5"/>
    <mergeCell ref="K5:L5"/>
    <mergeCell ref="M5:N5"/>
    <mergeCell ref="A7:C7"/>
    <mergeCell ref="D7:F7"/>
    <mergeCell ref="G7:H7"/>
    <mergeCell ref="I7:J7"/>
    <mergeCell ref="A11:C11"/>
    <mergeCell ref="D11:F11"/>
    <mergeCell ref="G11:H11"/>
    <mergeCell ref="O3:P3"/>
    <mergeCell ref="Q3:R3"/>
    <mergeCell ref="A4:C4"/>
    <mergeCell ref="D4:F4"/>
    <mergeCell ref="G4:H4"/>
    <mergeCell ref="I4:J4"/>
    <mergeCell ref="K4:L4"/>
    <mergeCell ref="M4:N4"/>
    <mergeCell ref="O4:P4"/>
    <mergeCell ref="Q4:R4"/>
    <mergeCell ref="A3:C3"/>
    <mergeCell ref="D3:F3"/>
    <mergeCell ref="G3:H3"/>
    <mergeCell ref="I3:J3"/>
    <mergeCell ref="K3:L3"/>
    <mergeCell ref="M3:N3"/>
    <mergeCell ref="Q8:R8"/>
    <mergeCell ref="A12:C12"/>
    <mergeCell ref="D12:F12"/>
    <mergeCell ref="I12:J12"/>
    <mergeCell ref="G12:H12"/>
    <mergeCell ref="M12:N12"/>
    <mergeCell ref="K12:L12"/>
    <mergeCell ref="O12:P12"/>
    <mergeCell ref="Q12:R12"/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3.8554687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159</v>
      </c>
      <c r="B2" s="54" t="str">
        <f>(A3)</f>
        <v>Rákos N.</v>
      </c>
      <c r="C2" s="56"/>
      <c r="D2" s="54"/>
      <c r="E2" s="54"/>
      <c r="F2" s="55" t="str">
        <f>(A4)</f>
        <v>Major I.</v>
      </c>
      <c r="G2" s="54"/>
      <c r="H2" s="54"/>
      <c r="I2" s="54"/>
      <c r="J2" s="55" t="str">
        <f>(A5)</f>
        <v>Deme Gy.</v>
      </c>
      <c r="K2" s="54"/>
      <c r="L2" s="54"/>
      <c r="M2" s="54"/>
      <c r="N2" s="55" t="str">
        <f>(A6)</f>
        <v>Papp-Takács S.</v>
      </c>
      <c r="O2" s="54"/>
      <c r="P2" s="54"/>
      <c r="Q2" s="54"/>
      <c r="R2" s="55" t="str">
        <f>(A7)</f>
        <v>Kondor G.</v>
      </c>
      <c r="S2" s="54"/>
      <c r="T2" s="54"/>
      <c r="U2" s="54"/>
      <c r="V2" s="55" t="str">
        <f>(A8)</f>
        <v>kimaradó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94</v>
      </c>
      <c r="B3" s="46"/>
      <c r="C3" s="45"/>
      <c r="D3" s="45"/>
      <c r="E3" s="45"/>
      <c r="F3" s="44">
        <v>5</v>
      </c>
      <c r="G3" s="43">
        <f>(N26)</f>
        <v>0</v>
      </c>
      <c r="H3" s="43">
        <f>(P26)</f>
        <v>3</v>
      </c>
      <c r="I3" s="91" t="str">
        <f>IF(G3=".","-",IF(G3&gt;H3,"g",IF(G3=H3,"d","v")))</f>
        <v>v</v>
      </c>
      <c r="J3" s="44">
        <v>4</v>
      </c>
      <c r="K3" s="43">
        <f>(N24)</f>
        <v>2</v>
      </c>
      <c r="L3" s="43">
        <f>(P24)</f>
        <v>2</v>
      </c>
      <c r="M3" s="91" t="str">
        <f>IF(K3=".","-",IF(K3&gt;L3,"g",IF(K3=L3,"d","v")))</f>
        <v>d</v>
      </c>
      <c r="N3" s="44">
        <v>3</v>
      </c>
      <c r="O3" s="43">
        <f>(N19)</f>
        <v>4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2</v>
      </c>
      <c r="T3" s="43">
        <f>(P16)</f>
        <v>0</v>
      </c>
      <c r="U3" s="91" t="str">
        <f>IF(S3=".","-",IF(S3&gt;T3,"g",IF(S3=T3,"d","v")))</f>
        <v>g</v>
      </c>
      <c r="V3" s="44">
        <v>1</v>
      </c>
      <c r="W3" s="43" t="str">
        <f>(N10)</f>
        <v>.</v>
      </c>
      <c r="X3" s="43" t="str">
        <f>(P10)</f>
        <v>.</v>
      </c>
      <c r="Y3" s="91" t="str">
        <f>IF(W3=".","-",IF(W3&gt;X3,"g",IF(W3=X3,"d","v")))</f>
        <v>-</v>
      </c>
      <c r="Z3" s="90"/>
      <c r="AA3" s="41">
        <f t="shared" ref="AA3:AA8" si="0">SUM(AB3:AD3)</f>
        <v>4</v>
      </c>
      <c r="AB3" s="40">
        <f t="shared" ref="AB3:AB8" si="1">COUNTIF(B3:Y3,"g")</f>
        <v>2</v>
      </c>
      <c r="AC3" s="40">
        <f t="shared" ref="AC3:AC8" si="2">COUNTIF(B3:Y3,"d")</f>
        <v>1</v>
      </c>
      <c r="AD3" s="40">
        <f t="shared" ref="AD3:AD8" si="3">COUNTIF(B3:Y3,"v")</f>
        <v>1</v>
      </c>
      <c r="AE3" s="31">
        <f>SUM(IF(G3&lt;&gt;".",G3)+IF(K3&lt;&gt;".",K3)+IF(O3&lt;&gt;".",O3)+IF(S3&lt;&gt;".",S3)+IF(W3&lt;&gt;".",W3))</f>
        <v>8</v>
      </c>
      <c r="AF3" s="31">
        <f>SUM(IF(H3&lt;&gt;".",H3)+IF(L3&lt;&gt;".",L3)+IF(P3&lt;&gt;".",P3)+IF(T3&lt;&gt;".",T3)+IF(X3&lt;&gt;".",X3))</f>
        <v>5</v>
      </c>
      <c r="AG3" s="39">
        <f t="shared" ref="AG3:AG8" si="4">SUM(AB3*3+AC3*1)</f>
        <v>7</v>
      </c>
      <c r="AH3" s="4"/>
      <c r="AI3" s="28">
        <f t="shared" ref="AI3:AI8" si="5">RANK(AG3,$AG$3:$AG$8,0)</f>
        <v>2</v>
      </c>
      <c r="AJ3" s="84"/>
      <c r="AK3" s="17">
        <f t="shared" ref="AK3:AK8" si="6">SUM(AE3-AF3)</f>
        <v>3</v>
      </c>
      <c r="AL3" s="3"/>
    </row>
    <row r="4" spans="1:38" ht="18" x14ac:dyDescent="0.2">
      <c r="A4" s="38" t="s">
        <v>102</v>
      </c>
      <c r="B4" s="35">
        <v>5</v>
      </c>
      <c r="C4" s="32">
        <f>(P26)</f>
        <v>3</v>
      </c>
      <c r="D4" s="32">
        <f>(N26)</f>
        <v>0</v>
      </c>
      <c r="E4" s="88" t="str">
        <f>IF(C4=".","-",IF(C4&gt;D4,"g",IF(C4=D4,"d","v")))</f>
        <v>g</v>
      </c>
      <c r="F4" s="37"/>
      <c r="G4" s="36"/>
      <c r="H4" s="36"/>
      <c r="I4" s="36"/>
      <c r="J4" s="35">
        <v>3</v>
      </c>
      <c r="K4" s="32">
        <f>(N18)</f>
        <v>3</v>
      </c>
      <c r="L4" s="32">
        <f>(P18)</f>
        <v>2</v>
      </c>
      <c r="M4" s="88" t="str">
        <f>IF(K4=".","-",IF(K4&gt;L4,"g",IF(K4=L4,"d","v")))</f>
        <v>g</v>
      </c>
      <c r="N4" s="35">
        <v>2</v>
      </c>
      <c r="O4" s="32">
        <f>(N15)</f>
        <v>6</v>
      </c>
      <c r="P4" s="32">
        <f>(P15)</f>
        <v>1</v>
      </c>
      <c r="Q4" s="88" t="str">
        <f>IF(O4=".","-",IF(O4&gt;P4,"g",IF(O4=P4,"d","v")))</f>
        <v>g</v>
      </c>
      <c r="R4" s="35">
        <v>1</v>
      </c>
      <c r="S4" s="32">
        <f>(N12)</f>
        <v>4</v>
      </c>
      <c r="T4" s="32">
        <f>(P12)</f>
        <v>1</v>
      </c>
      <c r="U4" s="88" t="str">
        <f>IF(S4=".","-",IF(S4&gt;T4,"g",IF(S4=T4,"d","v")))</f>
        <v>g</v>
      </c>
      <c r="V4" s="35">
        <v>4</v>
      </c>
      <c r="W4" s="32" t="str">
        <f>(N23)</f>
        <v>.</v>
      </c>
      <c r="X4" s="32" t="str">
        <f>(P23)</f>
        <v>.</v>
      </c>
      <c r="Y4" s="88" t="str">
        <f>IF(W4=".","-",IF(W4&gt;X4,"g",IF(W4=X4,"d","v")))</f>
        <v>-</v>
      </c>
      <c r="Z4" s="87"/>
      <c r="AA4" s="33">
        <f t="shared" si="0"/>
        <v>4</v>
      </c>
      <c r="AB4" s="32">
        <f t="shared" si="1"/>
        <v>4</v>
      </c>
      <c r="AC4" s="32">
        <f t="shared" si="2"/>
        <v>0</v>
      </c>
      <c r="AD4" s="32">
        <f t="shared" si="3"/>
        <v>0</v>
      </c>
      <c r="AE4" s="86">
        <f>SUM(IF(C4&lt;&gt;".",C4)+IF(K4&lt;&gt;".",K4)+IF(O4&lt;&gt;".",O4)+IF(S4&lt;&gt;".",S4)+IF(W4&lt;&gt;".",W4))</f>
        <v>16</v>
      </c>
      <c r="AF4" s="86">
        <f>SUM(IF(D4&lt;&gt;".",D4)+IF(L4&lt;&gt;".",L4)+IF(P4&lt;&gt;".",P4)+IF(T4&lt;&gt;".",T4)+IF(X4&lt;&gt;".",X4))</f>
        <v>4</v>
      </c>
      <c r="AG4" s="30">
        <f t="shared" si="4"/>
        <v>12</v>
      </c>
      <c r="AH4" s="4"/>
      <c r="AI4" s="28">
        <f t="shared" si="5"/>
        <v>1</v>
      </c>
      <c r="AJ4" s="84"/>
      <c r="AK4" s="17">
        <f t="shared" si="6"/>
        <v>12</v>
      </c>
      <c r="AL4" s="3"/>
    </row>
    <row r="5" spans="1:38" ht="18" x14ac:dyDescent="0.2">
      <c r="A5" s="38" t="s">
        <v>173</v>
      </c>
      <c r="B5" s="35">
        <v>4</v>
      </c>
      <c r="C5" s="32">
        <f>(P24)</f>
        <v>2</v>
      </c>
      <c r="D5" s="32">
        <f>(N24)</f>
        <v>2</v>
      </c>
      <c r="E5" s="88" t="str">
        <f>IF(C5=".","-",IF(C5&gt;D5,"g",IF(C5=D5,"d","v")))</f>
        <v>d</v>
      </c>
      <c r="F5" s="35">
        <v>3</v>
      </c>
      <c r="G5" s="32">
        <f>(P18)</f>
        <v>2</v>
      </c>
      <c r="H5" s="32">
        <f>(N18)</f>
        <v>3</v>
      </c>
      <c r="I5" s="88" t="str">
        <f>IF(G5=".","-",IF(G5&gt;H5,"g",IF(G5=H5,"d","v")))</f>
        <v>v</v>
      </c>
      <c r="J5" s="89"/>
      <c r="K5" s="36"/>
      <c r="L5" s="36"/>
      <c r="M5" s="36"/>
      <c r="N5" s="35">
        <v>1</v>
      </c>
      <c r="O5" s="32">
        <f>(N11)</f>
        <v>0</v>
      </c>
      <c r="P5" s="32">
        <f>(P11)</f>
        <v>0</v>
      </c>
      <c r="Q5" s="88" t="str">
        <f>IF(O5=".","-",IF(O5&gt;P5,"g",IF(O5=P5,"d","v")))</f>
        <v>d</v>
      </c>
      <c r="R5" s="35">
        <v>5</v>
      </c>
      <c r="S5" s="32">
        <f>(N27)</f>
        <v>1</v>
      </c>
      <c r="T5" s="32">
        <f>(P27)</f>
        <v>0</v>
      </c>
      <c r="U5" s="88" t="str">
        <f>IF(S5=".","-",IF(S5&gt;T5,"g",IF(S5=T5,"d","v")))</f>
        <v>g</v>
      </c>
      <c r="V5" s="35">
        <v>2</v>
      </c>
      <c r="W5" s="32" t="str">
        <f>(N14)</f>
        <v>.</v>
      </c>
      <c r="X5" s="32" t="str">
        <f>(P14)</f>
        <v>.</v>
      </c>
      <c r="Y5" s="88" t="str">
        <f>IF(W5=".","-",IF(W5&gt;X5,"g",IF(W5=X5,"d","v")))</f>
        <v>-</v>
      </c>
      <c r="Z5" s="87"/>
      <c r="AA5" s="33">
        <f t="shared" si="0"/>
        <v>4</v>
      </c>
      <c r="AB5" s="32">
        <f t="shared" si="1"/>
        <v>1</v>
      </c>
      <c r="AC5" s="32">
        <f t="shared" si="2"/>
        <v>2</v>
      </c>
      <c r="AD5" s="32">
        <f t="shared" si="3"/>
        <v>1</v>
      </c>
      <c r="AE5" s="86">
        <f>SUM(IF(C5&lt;&gt;".",C5)+IF(G5&lt;&gt;".",G5)+IF(O5&lt;&gt;".",O5)+IF(S5&lt;&gt;".",S5)+IF(W5&lt;&gt;".",W5))</f>
        <v>5</v>
      </c>
      <c r="AF5" s="86">
        <f>SUM(IF(H5&lt;&gt;".",H5)+IF(D5&lt;&gt;".",D5)+IF(P5&lt;&gt;".",P5)+IF(T5&lt;&gt;".",T5)+IF(X5&lt;&gt;".",X5))</f>
        <v>5</v>
      </c>
      <c r="AG5" s="30">
        <f t="shared" si="4"/>
        <v>5</v>
      </c>
      <c r="AH5" s="4"/>
      <c r="AI5" s="28">
        <f t="shared" si="5"/>
        <v>3</v>
      </c>
      <c r="AJ5" s="84"/>
      <c r="AK5" s="17">
        <f t="shared" si="6"/>
        <v>0</v>
      </c>
      <c r="AL5" s="3"/>
    </row>
    <row r="6" spans="1:38" ht="18" x14ac:dyDescent="0.2">
      <c r="A6" s="38" t="s">
        <v>110</v>
      </c>
      <c r="B6" s="35">
        <v>3</v>
      </c>
      <c r="C6" s="32">
        <f>(P19)</f>
        <v>0</v>
      </c>
      <c r="D6" s="32">
        <f>(N19)</f>
        <v>4</v>
      </c>
      <c r="E6" s="88" t="str">
        <f>IF(C6=".","-",IF(C6&gt;D6,"g",IF(C6=D6,"d","v")))</f>
        <v>v</v>
      </c>
      <c r="F6" s="35">
        <v>2</v>
      </c>
      <c r="G6" s="32">
        <f>(P15)</f>
        <v>1</v>
      </c>
      <c r="H6" s="32">
        <f>(N15)</f>
        <v>6</v>
      </c>
      <c r="I6" s="88" t="str">
        <f>IF(G6=".","-",IF(G6&gt;H6,"g",IF(G6=H6,"d","v")))</f>
        <v>v</v>
      </c>
      <c r="J6" s="35">
        <v>1</v>
      </c>
      <c r="K6" s="32">
        <f>(P11)</f>
        <v>0</v>
      </c>
      <c r="L6" s="32">
        <f>(N11)</f>
        <v>0</v>
      </c>
      <c r="M6" s="88" t="str">
        <f>IF(K6=".","-",IF(K6&gt;L6,"g",IF(K6=L6,"d","v")))</f>
        <v>d</v>
      </c>
      <c r="N6" s="37"/>
      <c r="O6" s="36"/>
      <c r="P6" s="36"/>
      <c r="Q6" s="36"/>
      <c r="R6" s="35">
        <v>4</v>
      </c>
      <c r="S6" s="32">
        <f>(N22)</f>
        <v>4</v>
      </c>
      <c r="T6" s="32">
        <f>(P22)</f>
        <v>2</v>
      </c>
      <c r="U6" s="88" t="str">
        <f>IF(S6=".","-",IF(S6&gt;T6,"g",IF(S6=T6,"d","v")))</f>
        <v>g</v>
      </c>
      <c r="V6" s="35">
        <v>5</v>
      </c>
      <c r="W6" s="32" t="str">
        <f>(N28)</f>
        <v>.</v>
      </c>
      <c r="X6" s="32" t="str">
        <f>(P28)</f>
        <v>.</v>
      </c>
      <c r="Y6" s="88" t="str">
        <f>IF(W6=".","-",IF(W6&gt;X6,"g",IF(W6=X6,"d","v")))</f>
        <v>-</v>
      </c>
      <c r="Z6" s="87"/>
      <c r="AA6" s="33">
        <f t="shared" si="0"/>
        <v>4</v>
      </c>
      <c r="AB6" s="32">
        <f t="shared" si="1"/>
        <v>1</v>
      </c>
      <c r="AC6" s="32">
        <f t="shared" si="2"/>
        <v>1</v>
      </c>
      <c r="AD6" s="32">
        <f t="shared" si="3"/>
        <v>2</v>
      </c>
      <c r="AE6" s="86">
        <f>SUM(IF(G6&lt;&gt;".",G6)+IF(K6&lt;&gt;".",K6)+IF(C6&lt;&gt;".",C6)+IF(S6&lt;&gt;".",S6)+IF(W6&lt;&gt;".",W6))</f>
        <v>5</v>
      </c>
      <c r="AF6" s="86">
        <f>SUM(IF(H6&lt;&gt;".",H6)+IF(L6&lt;&gt;".",L6)+IF(D6&lt;&gt;".",D6)+IF(T6&lt;&gt;".",T6)+IF(X6&lt;&gt;".",X6))</f>
        <v>12</v>
      </c>
      <c r="AG6" s="30">
        <f t="shared" si="4"/>
        <v>4</v>
      </c>
      <c r="AH6" s="4"/>
      <c r="AI6" s="28">
        <f t="shared" si="5"/>
        <v>4</v>
      </c>
      <c r="AJ6" s="84"/>
      <c r="AK6" s="17">
        <f t="shared" si="6"/>
        <v>-7</v>
      </c>
      <c r="AL6" s="3"/>
    </row>
    <row r="7" spans="1:38" ht="18" x14ac:dyDescent="0.2">
      <c r="A7" s="38" t="s">
        <v>115</v>
      </c>
      <c r="B7" s="35">
        <v>2</v>
      </c>
      <c r="C7" s="32">
        <f>(P16)</f>
        <v>0</v>
      </c>
      <c r="D7" s="32">
        <f>(N16)</f>
        <v>2</v>
      </c>
      <c r="E7" s="88" t="str">
        <f>IF(C7=".","-",IF(C7&gt;D7,"g",IF(C7=D7,"d","v")))</f>
        <v>v</v>
      </c>
      <c r="F7" s="35">
        <v>1</v>
      </c>
      <c r="G7" s="32">
        <f>(P12)</f>
        <v>1</v>
      </c>
      <c r="H7" s="32">
        <f>(N12)</f>
        <v>4</v>
      </c>
      <c r="I7" s="88" t="str">
        <f>IF(G7=".","-",IF(G7&gt;H7,"g",IF(G7=H7,"d","v")))</f>
        <v>v</v>
      </c>
      <c r="J7" s="35">
        <v>5</v>
      </c>
      <c r="K7" s="32">
        <f>(P27)</f>
        <v>0</v>
      </c>
      <c r="L7" s="32">
        <f>(N27)</f>
        <v>1</v>
      </c>
      <c r="M7" s="88" t="str">
        <f>IF(K7=".","-",IF(K7&gt;L7,"g",IF(K7=L7,"d","v")))</f>
        <v>v</v>
      </c>
      <c r="N7" s="35">
        <v>4</v>
      </c>
      <c r="O7" s="32">
        <f>(P22)</f>
        <v>2</v>
      </c>
      <c r="P7" s="32">
        <f>(N22)</f>
        <v>4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 t="str">
        <f>(N20)</f>
        <v>.</v>
      </c>
      <c r="X7" s="32" t="str">
        <f>(P20)</f>
        <v>.</v>
      </c>
      <c r="Y7" s="88" t="str">
        <f>IF(W7=".","-",IF(W7&gt;X7,"g",IF(W7=X7,"d","v")))</f>
        <v>-</v>
      </c>
      <c r="Z7" s="87"/>
      <c r="AA7" s="33">
        <f t="shared" si="0"/>
        <v>4</v>
      </c>
      <c r="AB7" s="32">
        <f t="shared" si="1"/>
        <v>0</v>
      </c>
      <c r="AC7" s="32">
        <f t="shared" si="2"/>
        <v>0</v>
      </c>
      <c r="AD7" s="32">
        <f t="shared" si="3"/>
        <v>4</v>
      </c>
      <c r="AE7" s="86">
        <f>SUM(IF(G7&lt;&gt;".",G7)+IF(K7&lt;&gt;".",K7)+IF(O7&lt;&gt;".",O7)+IF(C7&lt;&gt;".",C7)+IF(W7&lt;&gt;".",W7))</f>
        <v>3</v>
      </c>
      <c r="AF7" s="86">
        <f>SUM(IF(H7&lt;&gt;".",H7)+IF(L7&lt;&gt;".",L7)+IF(P7&lt;&gt;".",P7)+IF(D7&lt;&gt;".",D7)+IF(X7&lt;&gt;".",X7))</f>
        <v>11</v>
      </c>
      <c r="AG7" s="30">
        <f t="shared" si="4"/>
        <v>0</v>
      </c>
      <c r="AH7" s="29"/>
      <c r="AI7" s="28">
        <f t="shared" si="5"/>
        <v>5</v>
      </c>
      <c r="AJ7" s="84"/>
      <c r="AK7" s="17">
        <f t="shared" si="6"/>
        <v>-8</v>
      </c>
      <c r="AL7" s="3"/>
    </row>
    <row r="8" spans="1:38" s="12" customFormat="1" ht="18.75" thickBot="1" x14ac:dyDescent="0.25">
      <c r="A8" s="27" t="s">
        <v>129</v>
      </c>
      <c r="B8" s="26">
        <v>1</v>
      </c>
      <c r="C8" s="21" t="str">
        <f>(P10)</f>
        <v>.</v>
      </c>
      <c r="D8" s="21" t="str">
        <f>(N10)</f>
        <v>.</v>
      </c>
      <c r="E8" s="85" t="str">
        <f>IF(C8=".","-",IF(C8&gt;D8,"g",IF(C8=D8,"d","v")))</f>
        <v>-</v>
      </c>
      <c r="F8" s="26">
        <v>4</v>
      </c>
      <c r="G8" s="21" t="str">
        <f>(P23)</f>
        <v>.</v>
      </c>
      <c r="H8" s="21" t="str">
        <f>(N23)</f>
        <v>.</v>
      </c>
      <c r="I8" s="85" t="str">
        <f>IF(G8=".","-",IF(G8&gt;H8,"g",IF(G8=H8,"d","v")))</f>
        <v>-</v>
      </c>
      <c r="J8" s="26">
        <v>2</v>
      </c>
      <c r="K8" s="21" t="str">
        <f>(P14)</f>
        <v>.</v>
      </c>
      <c r="L8" s="21" t="str">
        <f>(N14)</f>
        <v>.</v>
      </c>
      <c r="M8" s="85" t="str">
        <f>IF(K8=".","-",IF(K8&gt;L8,"g",IF(K8=L8,"d","v")))</f>
        <v>-</v>
      </c>
      <c r="N8" s="26">
        <v>5</v>
      </c>
      <c r="O8" s="21" t="str">
        <f>(X6)</f>
        <v>.</v>
      </c>
      <c r="P8" s="21" t="str">
        <f>(W6)</f>
        <v>.</v>
      </c>
      <c r="Q8" s="85" t="str">
        <f>IF(O8=".","-",IF(O8&gt;P8,"g",IF(O8=P8,"d","v")))</f>
        <v>-</v>
      </c>
      <c r="R8" s="26">
        <v>3</v>
      </c>
      <c r="S8" s="21" t="str">
        <f>(P20)</f>
        <v>.</v>
      </c>
      <c r="T8" s="21" t="str">
        <f>(N20)</f>
        <v>.</v>
      </c>
      <c r="U8" s="85" t="str">
        <f>IF(S8=".","-",IF(S8&gt;T8,"g",IF(S8=T8,"d","v")))</f>
        <v>-</v>
      </c>
      <c r="V8" s="24"/>
      <c r="W8" s="23"/>
      <c r="X8" s="23"/>
      <c r="Y8" s="23"/>
      <c r="Z8" s="53"/>
      <c r="AA8" s="22">
        <f t="shared" si="0"/>
        <v>0</v>
      </c>
      <c r="AB8" s="21">
        <f t="shared" si="1"/>
        <v>0</v>
      </c>
      <c r="AC8" s="21">
        <f t="shared" si="2"/>
        <v>0</v>
      </c>
      <c r="AD8" s="21">
        <f t="shared" si="3"/>
        <v>0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0</v>
      </c>
      <c r="AG8" s="19">
        <f t="shared" si="4"/>
        <v>0</v>
      </c>
      <c r="AH8" s="4"/>
      <c r="AI8" s="18">
        <f t="shared" si="5"/>
        <v>5</v>
      </c>
      <c r="AJ8" s="84"/>
      <c r="AK8" s="17">
        <f t="shared" si="6"/>
        <v>0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Rákos N.</v>
      </c>
      <c r="M10" s="1"/>
      <c r="N10" s="8" t="s">
        <v>0</v>
      </c>
      <c r="O10" s="68" t="s">
        <v>1</v>
      </c>
      <c r="P10" s="8" t="s">
        <v>0</v>
      </c>
      <c r="Q10" s="70"/>
      <c r="R10" s="7" t="str">
        <f>($A$8)</f>
        <v>kimaradó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Deme Gy.</v>
      </c>
      <c r="M11" s="1"/>
      <c r="N11" s="8">
        <v>0</v>
      </c>
      <c r="O11" s="68" t="s">
        <v>1</v>
      </c>
      <c r="P11" s="8">
        <v>0</v>
      </c>
      <c r="Q11" s="1"/>
      <c r="R11" s="7" t="str">
        <f>($A$6)</f>
        <v>Papp-Takács S.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Major I.</v>
      </c>
      <c r="M12" s="1"/>
      <c r="N12" s="8">
        <v>4</v>
      </c>
      <c r="O12" s="68" t="s">
        <v>1</v>
      </c>
      <c r="P12" s="8">
        <v>1</v>
      </c>
      <c r="Q12" s="67"/>
      <c r="R12" s="7" t="str">
        <f>($A$7)</f>
        <v>Kondor G.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Deme Gy.</v>
      </c>
      <c r="M14" s="1"/>
      <c r="N14" s="8" t="s">
        <v>0</v>
      </c>
      <c r="O14" s="68" t="s">
        <v>1</v>
      </c>
      <c r="P14" s="8" t="s">
        <v>0</v>
      </c>
      <c r="Q14" s="70"/>
      <c r="R14" s="7" t="str">
        <f>($A$8)</f>
        <v>kimaradó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Major I.</v>
      </c>
      <c r="N15" s="8">
        <v>6</v>
      </c>
      <c r="O15" s="68" t="s">
        <v>1</v>
      </c>
      <c r="P15" s="8">
        <v>1</v>
      </c>
      <c r="R15" s="7" t="str">
        <f>($A$6)</f>
        <v>Papp-Takács S.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Rákos N.</v>
      </c>
      <c r="N16" s="8">
        <v>2</v>
      </c>
      <c r="O16" s="68" t="s">
        <v>1</v>
      </c>
      <c r="P16" s="8">
        <v>0</v>
      </c>
      <c r="Q16" s="67"/>
      <c r="R16" s="7" t="str">
        <f>($A$7)</f>
        <v>Kondor G.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Major I.</v>
      </c>
      <c r="N18" s="8">
        <v>3</v>
      </c>
      <c r="O18" s="68" t="s">
        <v>1</v>
      </c>
      <c r="P18" s="8">
        <v>2</v>
      </c>
      <c r="Q18" s="70"/>
      <c r="R18" s="7" t="str">
        <f>($A$5)</f>
        <v>Deme Gy.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Rákos N.</v>
      </c>
      <c r="N19" s="8">
        <v>4</v>
      </c>
      <c r="O19" s="68" t="s">
        <v>1</v>
      </c>
      <c r="P19" s="8">
        <v>0</v>
      </c>
      <c r="R19" s="7" t="str">
        <f>($A$6)</f>
        <v>Papp-Takács S.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Kondor G.</v>
      </c>
      <c r="N20" s="8" t="s">
        <v>0</v>
      </c>
      <c r="O20" s="68" t="s">
        <v>1</v>
      </c>
      <c r="P20" s="8" t="s">
        <v>0</v>
      </c>
      <c r="Q20" s="67"/>
      <c r="R20" s="7" t="str">
        <f>($A$8)</f>
        <v>kimaradó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Papp-Takács S.</v>
      </c>
      <c r="N22" s="8">
        <v>4</v>
      </c>
      <c r="O22" s="68" t="s">
        <v>1</v>
      </c>
      <c r="P22" s="8">
        <v>2</v>
      </c>
      <c r="Q22" s="70"/>
      <c r="R22" s="7" t="str">
        <f>($A$7)</f>
        <v>Kondor G.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Major I.</v>
      </c>
      <c r="N23" s="8" t="s">
        <v>0</v>
      </c>
      <c r="O23" s="68" t="s">
        <v>1</v>
      </c>
      <c r="P23" s="8" t="s">
        <v>0</v>
      </c>
      <c r="R23" s="7" t="str">
        <f>($A$8)</f>
        <v>kimaradó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Rákos N.</v>
      </c>
      <c r="N24" s="8">
        <v>2</v>
      </c>
      <c r="O24" s="68" t="s">
        <v>1</v>
      </c>
      <c r="P24" s="8">
        <v>2</v>
      </c>
      <c r="Q24" s="67"/>
      <c r="R24" s="7" t="str">
        <f>($A$5)</f>
        <v>Deme Gy.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Rákos N.</v>
      </c>
      <c r="M26" s="70"/>
      <c r="N26" s="8">
        <v>0</v>
      </c>
      <c r="O26" s="68" t="s">
        <v>1</v>
      </c>
      <c r="P26" s="8">
        <v>3</v>
      </c>
      <c r="Q26" s="12"/>
      <c r="R26" s="7" t="str">
        <f>($A$4)</f>
        <v>Major I.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Deme Gy.</v>
      </c>
      <c r="N27" s="8">
        <v>1</v>
      </c>
      <c r="O27" s="68" t="s">
        <v>1</v>
      </c>
      <c r="P27" s="8">
        <v>0</v>
      </c>
      <c r="R27" s="7" t="str">
        <f>($A$7)</f>
        <v>Kondor G.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Papp-Takács S.</v>
      </c>
      <c r="N28" s="8" t="s">
        <v>0</v>
      </c>
      <c r="O28" s="68" t="s">
        <v>1</v>
      </c>
      <c r="P28" s="8" t="s">
        <v>0</v>
      </c>
      <c r="Q28" s="67"/>
      <c r="R28" s="7" t="str">
        <f>($A$8)</f>
        <v>kimaradó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160</v>
      </c>
      <c r="B2" s="54" t="str">
        <f>(A3)</f>
        <v>Trecskó J.</v>
      </c>
      <c r="C2" s="56"/>
      <c r="D2" s="54"/>
      <c r="E2" s="54"/>
      <c r="F2" s="55" t="str">
        <f>(A4)</f>
        <v>Lukács L.</v>
      </c>
      <c r="G2" s="54"/>
      <c r="H2" s="54"/>
      <c r="I2" s="54"/>
      <c r="J2" s="55" t="str">
        <f>(A5)</f>
        <v>Najror Z.</v>
      </c>
      <c r="K2" s="54"/>
      <c r="L2" s="54"/>
      <c r="M2" s="54"/>
      <c r="N2" s="55" t="str">
        <f>(A6)</f>
        <v>Olajos Cs.</v>
      </c>
      <c r="O2" s="54"/>
      <c r="P2" s="54"/>
      <c r="Q2" s="54"/>
      <c r="R2" s="55" t="str">
        <f>(A7)</f>
        <v>Mihály II. Z.</v>
      </c>
      <c r="S2" s="54"/>
      <c r="T2" s="54"/>
      <c r="U2" s="54"/>
      <c r="V2" s="55" t="str">
        <f>(A8)</f>
        <v>kimaradó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99</v>
      </c>
      <c r="B3" s="46"/>
      <c r="C3" s="45"/>
      <c r="D3" s="45"/>
      <c r="E3" s="45"/>
      <c r="F3" s="44">
        <v>5</v>
      </c>
      <c r="G3" s="43">
        <f>(N26)</f>
        <v>2</v>
      </c>
      <c r="H3" s="43">
        <f>(P26)</f>
        <v>1</v>
      </c>
      <c r="I3" s="91" t="str">
        <f>IF(G3=".","-",IF(G3&gt;H3,"g",IF(G3=H3,"d","v")))</f>
        <v>g</v>
      </c>
      <c r="J3" s="44">
        <v>4</v>
      </c>
      <c r="K3" s="43">
        <f>(N24)</f>
        <v>1</v>
      </c>
      <c r="L3" s="43">
        <f>(P24)</f>
        <v>1</v>
      </c>
      <c r="M3" s="91" t="str">
        <f>IF(K3=".","-",IF(K3&gt;L3,"g",IF(K3=L3,"d","v")))</f>
        <v>d</v>
      </c>
      <c r="N3" s="44">
        <v>3</v>
      </c>
      <c r="O3" s="43">
        <f>(N19)</f>
        <v>1</v>
      </c>
      <c r="P3" s="43">
        <f>(P19)</f>
        <v>1</v>
      </c>
      <c r="Q3" s="91" t="str">
        <f>IF(O3=".","-",IF(O3&gt;P3,"g",IF(O3=P3,"d","v")))</f>
        <v>d</v>
      </c>
      <c r="R3" s="44">
        <v>2</v>
      </c>
      <c r="S3" s="43">
        <f>(N16)</f>
        <v>0</v>
      </c>
      <c r="T3" s="43">
        <f>(P16)</f>
        <v>0</v>
      </c>
      <c r="U3" s="91" t="str">
        <f>IF(S3=".","-",IF(S3&gt;T3,"g",IF(S3=T3,"d","v")))</f>
        <v>d</v>
      </c>
      <c r="V3" s="44">
        <v>1</v>
      </c>
      <c r="W3" s="43" t="str">
        <f>(N10)</f>
        <v>.</v>
      </c>
      <c r="X3" s="43" t="str">
        <f>(P10)</f>
        <v>.</v>
      </c>
      <c r="Y3" s="91" t="str">
        <f>IF(W3=".","-",IF(W3&gt;X3,"g",IF(W3=X3,"d","v")))</f>
        <v>-</v>
      </c>
      <c r="Z3" s="90"/>
      <c r="AA3" s="41">
        <f t="shared" ref="AA3:AA8" si="0">SUM(AB3:AD3)</f>
        <v>4</v>
      </c>
      <c r="AB3" s="40">
        <f t="shared" ref="AB3:AB8" si="1">COUNTIF(B3:Y3,"g")</f>
        <v>1</v>
      </c>
      <c r="AC3" s="40">
        <f t="shared" ref="AC3:AC8" si="2">COUNTIF(B3:Y3,"d")</f>
        <v>3</v>
      </c>
      <c r="AD3" s="40">
        <f t="shared" ref="AD3:AD8" si="3">COUNTIF(B3:Y3,"v")</f>
        <v>0</v>
      </c>
      <c r="AE3" s="31">
        <f>SUM(IF(G3&lt;&gt;".",G3)+IF(K3&lt;&gt;".",K3)+IF(O3&lt;&gt;".",O3)+IF(S3&lt;&gt;".",S3)+IF(W3&lt;&gt;".",W3))</f>
        <v>4</v>
      </c>
      <c r="AF3" s="31">
        <f>SUM(IF(H3&lt;&gt;".",H3)+IF(L3&lt;&gt;".",L3)+IF(P3&lt;&gt;".",P3)+IF(T3&lt;&gt;".",T3)+IF(X3&lt;&gt;".",X3))</f>
        <v>3</v>
      </c>
      <c r="AG3" s="39">
        <f t="shared" ref="AG3:AG8" si="4">SUM(AB3*3+AC3*1)</f>
        <v>6</v>
      </c>
      <c r="AH3" s="4"/>
      <c r="AI3" s="28">
        <f t="shared" ref="AI3:AI8" si="5">RANK(AG3,$AG$3:$AG$8,0)</f>
        <v>1</v>
      </c>
      <c r="AJ3" s="84"/>
      <c r="AK3" s="17">
        <f t="shared" ref="AK3:AK8" si="6">SUM(AE3-AF3)</f>
        <v>1</v>
      </c>
      <c r="AL3" s="3"/>
    </row>
    <row r="4" spans="1:38" ht="18" x14ac:dyDescent="0.2">
      <c r="A4" s="38" t="s">
        <v>101</v>
      </c>
      <c r="B4" s="35">
        <v>5</v>
      </c>
      <c r="C4" s="32">
        <f>(P26)</f>
        <v>1</v>
      </c>
      <c r="D4" s="32">
        <f>(N26)</f>
        <v>2</v>
      </c>
      <c r="E4" s="88" t="str">
        <f>IF(C4=".","-",IF(C4&gt;D4,"g",IF(C4=D4,"d","v")))</f>
        <v>v</v>
      </c>
      <c r="F4" s="37"/>
      <c r="G4" s="36"/>
      <c r="H4" s="36"/>
      <c r="I4" s="36"/>
      <c r="J4" s="35">
        <v>3</v>
      </c>
      <c r="K4" s="32">
        <f>(N18)</f>
        <v>2</v>
      </c>
      <c r="L4" s="32">
        <f>(P18)</f>
        <v>1</v>
      </c>
      <c r="M4" s="88" t="str">
        <f>IF(K4=".","-",IF(K4&gt;L4,"g",IF(K4=L4,"d","v")))</f>
        <v>g</v>
      </c>
      <c r="N4" s="35">
        <v>2</v>
      </c>
      <c r="O4" s="32">
        <f>(N15)</f>
        <v>3</v>
      </c>
      <c r="P4" s="32">
        <f>(P15)</f>
        <v>1</v>
      </c>
      <c r="Q4" s="88" t="str">
        <f>IF(O4=".","-",IF(O4&gt;P4,"g",IF(O4=P4,"d","v")))</f>
        <v>g</v>
      </c>
      <c r="R4" s="35">
        <v>1</v>
      </c>
      <c r="S4" s="32">
        <f>(N12)</f>
        <v>0</v>
      </c>
      <c r="T4" s="32">
        <f>(P12)</f>
        <v>1</v>
      </c>
      <c r="U4" s="88" t="str">
        <f>IF(S4=".","-",IF(S4&gt;T4,"g",IF(S4=T4,"d","v")))</f>
        <v>v</v>
      </c>
      <c r="V4" s="35">
        <v>4</v>
      </c>
      <c r="W4" s="32" t="str">
        <f>(N23)</f>
        <v>.</v>
      </c>
      <c r="X4" s="32" t="str">
        <f>(P23)</f>
        <v>.</v>
      </c>
      <c r="Y4" s="88" t="str">
        <f>IF(W4=".","-",IF(W4&gt;X4,"g",IF(W4=X4,"d","v")))</f>
        <v>-</v>
      </c>
      <c r="Z4" s="87"/>
      <c r="AA4" s="33">
        <f t="shared" si="0"/>
        <v>4</v>
      </c>
      <c r="AB4" s="32">
        <f t="shared" si="1"/>
        <v>2</v>
      </c>
      <c r="AC4" s="32">
        <f t="shared" si="2"/>
        <v>0</v>
      </c>
      <c r="AD4" s="32">
        <f t="shared" si="3"/>
        <v>2</v>
      </c>
      <c r="AE4" s="86">
        <f>SUM(IF(C4&lt;&gt;".",C4)+IF(K4&lt;&gt;".",K4)+IF(O4&lt;&gt;".",O4)+IF(S4&lt;&gt;".",S4)+IF(W4&lt;&gt;".",W4))</f>
        <v>6</v>
      </c>
      <c r="AF4" s="86">
        <f>SUM(IF(D4&lt;&gt;".",D4)+IF(L4&lt;&gt;".",L4)+IF(P4&lt;&gt;".",P4)+IF(T4&lt;&gt;".",T4)+IF(X4&lt;&gt;".",X4))</f>
        <v>5</v>
      </c>
      <c r="AG4" s="30">
        <f t="shared" si="4"/>
        <v>6</v>
      </c>
      <c r="AH4" s="4"/>
      <c r="AI4" s="28">
        <f t="shared" si="5"/>
        <v>1</v>
      </c>
      <c r="AJ4" s="84"/>
      <c r="AK4" s="17">
        <f t="shared" si="6"/>
        <v>1</v>
      </c>
      <c r="AL4" s="3"/>
    </row>
    <row r="5" spans="1:38" ht="18" x14ac:dyDescent="0.2">
      <c r="A5" s="38" t="s">
        <v>108</v>
      </c>
      <c r="B5" s="35">
        <v>4</v>
      </c>
      <c r="C5" s="32">
        <f>(P24)</f>
        <v>1</v>
      </c>
      <c r="D5" s="32">
        <f>(N24)</f>
        <v>1</v>
      </c>
      <c r="E5" s="88" t="str">
        <f>IF(C5=".","-",IF(C5&gt;D5,"g",IF(C5=D5,"d","v")))</f>
        <v>d</v>
      </c>
      <c r="F5" s="35">
        <v>3</v>
      </c>
      <c r="G5" s="32">
        <f>(P18)</f>
        <v>1</v>
      </c>
      <c r="H5" s="32">
        <f>(N18)</f>
        <v>2</v>
      </c>
      <c r="I5" s="88" t="str">
        <f>IF(G5=".","-",IF(G5&gt;H5,"g",IF(G5=H5,"d","v")))</f>
        <v>v</v>
      </c>
      <c r="J5" s="89"/>
      <c r="K5" s="36"/>
      <c r="L5" s="36"/>
      <c r="M5" s="36"/>
      <c r="N5" s="35">
        <v>1</v>
      </c>
      <c r="O5" s="32">
        <f>(N11)</f>
        <v>0</v>
      </c>
      <c r="P5" s="32">
        <f>(P11)</f>
        <v>0</v>
      </c>
      <c r="Q5" s="88" t="str">
        <f>IF(O5=".","-",IF(O5&gt;P5,"g",IF(O5=P5,"d","v")))</f>
        <v>d</v>
      </c>
      <c r="R5" s="35">
        <v>5</v>
      </c>
      <c r="S5" s="32">
        <f>(N27)</f>
        <v>0</v>
      </c>
      <c r="T5" s="32">
        <f>(P27)</f>
        <v>0</v>
      </c>
      <c r="U5" s="88" t="str">
        <f>IF(S5=".","-",IF(S5&gt;T5,"g",IF(S5=T5,"d","v")))</f>
        <v>d</v>
      </c>
      <c r="V5" s="35">
        <v>2</v>
      </c>
      <c r="W5" s="32" t="str">
        <f>(N14)</f>
        <v>.</v>
      </c>
      <c r="X5" s="32" t="str">
        <f>(P14)</f>
        <v>.</v>
      </c>
      <c r="Y5" s="88" t="str">
        <f>IF(W5=".","-",IF(W5&gt;X5,"g",IF(W5=X5,"d","v")))</f>
        <v>-</v>
      </c>
      <c r="Z5" s="87"/>
      <c r="AA5" s="33">
        <f t="shared" si="0"/>
        <v>4</v>
      </c>
      <c r="AB5" s="32">
        <f t="shared" si="1"/>
        <v>0</v>
      </c>
      <c r="AC5" s="32">
        <f t="shared" si="2"/>
        <v>3</v>
      </c>
      <c r="AD5" s="32">
        <f t="shared" si="3"/>
        <v>1</v>
      </c>
      <c r="AE5" s="86">
        <f>SUM(IF(C5&lt;&gt;".",C5)+IF(G5&lt;&gt;".",G5)+IF(O5&lt;&gt;".",O5)+IF(S5&lt;&gt;".",S5)+IF(W5&lt;&gt;".",W5))</f>
        <v>2</v>
      </c>
      <c r="AF5" s="86">
        <f>SUM(IF(H5&lt;&gt;".",H5)+IF(D5&lt;&gt;".",D5)+IF(P5&lt;&gt;".",P5)+IF(T5&lt;&gt;".",T5)+IF(X5&lt;&gt;".",X5))</f>
        <v>3</v>
      </c>
      <c r="AG5" s="30">
        <f t="shared" si="4"/>
        <v>3</v>
      </c>
      <c r="AH5" s="4"/>
      <c r="AI5" s="28">
        <f t="shared" si="5"/>
        <v>5</v>
      </c>
      <c r="AJ5" s="84"/>
      <c r="AK5" s="17">
        <f t="shared" si="6"/>
        <v>-1</v>
      </c>
      <c r="AL5" s="3"/>
    </row>
    <row r="6" spans="1:38" ht="18" x14ac:dyDescent="0.2">
      <c r="A6" s="38" t="s">
        <v>109</v>
      </c>
      <c r="B6" s="35">
        <v>3</v>
      </c>
      <c r="C6" s="32">
        <f>(P19)</f>
        <v>1</v>
      </c>
      <c r="D6" s="32">
        <f>(N19)</f>
        <v>1</v>
      </c>
      <c r="E6" s="88" t="str">
        <f>IF(C6=".","-",IF(C6&gt;D6,"g",IF(C6=D6,"d","v")))</f>
        <v>d</v>
      </c>
      <c r="F6" s="35">
        <v>2</v>
      </c>
      <c r="G6" s="32">
        <f>(P15)</f>
        <v>1</v>
      </c>
      <c r="H6" s="32">
        <f>(N15)</f>
        <v>3</v>
      </c>
      <c r="I6" s="88" t="str">
        <f>IF(G6=".","-",IF(G6&gt;H6,"g",IF(G6=H6,"d","v")))</f>
        <v>v</v>
      </c>
      <c r="J6" s="35">
        <v>1</v>
      </c>
      <c r="K6" s="32">
        <f>(P11)</f>
        <v>0</v>
      </c>
      <c r="L6" s="32">
        <f>(N11)</f>
        <v>0</v>
      </c>
      <c r="M6" s="88" t="str">
        <f>IF(K6=".","-",IF(K6&gt;L6,"g",IF(K6=L6,"d","v")))</f>
        <v>d</v>
      </c>
      <c r="N6" s="37"/>
      <c r="O6" s="36"/>
      <c r="P6" s="36"/>
      <c r="Q6" s="36"/>
      <c r="R6" s="35">
        <v>4</v>
      </c>
      <c r="S6" s="32">
        <f>(N22)</f>
        <v>3</v>
      </c>
      <c r="T6" s="32">
        <f>(P22)</f>
        <v>0</v>
      </c>
      <c r="U6" s="88" t="str">
        <f>IF(S6=".","-",IF(S6&gt;T6,"g",IF(S6=T6,"d","v")))</f>
        <v>g</v>
      </c>
      <c r="V6" s="35">
        <v>5</v>
      </c>
      <c r="W6" s="32" t="str">
        <f>(N28)</f>
        <v>.</v>
      </c>
      <c r="X6" s="32" t="str">
        <f>(P28)</f>
        <v>.</v>
      </c>
      <c r="Y6" s="88" t="str">
        <f>IF(W6=".","-",IF(W6&gt;X6,"g",IF(W6=X6,"d","v")))</f>
        <v>-</v>
      </c>
      <c r="Z6" s="87"/>
      <c r="AA6" s="33">
        <f t="shared" si="0"/>
        <v>4</v>
      </c>
      <c r="AB6" s="32">
        <f t="shared" si="1"/>
        <v>1</v>
      </c>
      <c r="AC6" s="32">
        <f t="shared" si="2"/>
        <v>2</v>
      </c>
      <c r="AD6" s="32">
        <f t="shared" si="3"/>
        <v>1</v>
      </c>
      <c r="AE6" s="86">
        <f>SUM(IF(G6&lt;&gt;".",G6)+IF(K6&lt;&gt;".",K6)+IF(C6&lt;&gt;".",C6)+IF(S6&lt;&gt;".",S6)+IF(W6&lt;&gt;".",W6))</f>
        <v>5</v>
      </c>
      <c r="AF6" s="86">
        <f>SUM(IF(H6&lt;&gt;".",H6)+IF(L6&lt;&gt;".",L6)+IF(D6&lt;&gt;".",D6)+IF(T6&lt;&gt;".",T6)+IF(X6&lt;&gt;".",X6))</f>
        <v>4</v>
      </c>
      <c r="AG6" s="30">
        <f t="shared" si="4"/>
        <v>5</v>
      </c>
      <c r="AH6" s="4"/>
      <c r="AI6" s="28">
        <f t="shared" si="5"/>
        <v>3</v>
      </c>
      <c r="AJ6" s="84"/>
      <c r="AK6" s="17">
        <f t="shared" si="6"/>
        <v>1</v>
      </c>
      <c r="AL6" s="3"/>
    </row>
    <row r="7" spans="1:38" ht="18" x14ac:dyDescent="0.2">
      <c r="A7" s="38" t="s">
        <v>116</v>
      </c>
      <c r="B7" s="35">
        <v>2</v>
      </c>
      <c r="C7" s="32">
        <f>(P16)</f>
        <v>0</v>
      </c>
      <c r="D7" s="32">
        <f>(N16)</f>
        <v>0</v>
      </c>
      <c r="E7" s="88" t="str">
        <f>IF(C7=".","-",IF(C7&gt;D7,"g",IF(C7=D7,"d","v")))</f>
        <v>d</v>
      </c>
      <c r="F7" s="35">
        <v>1</v>
      </c>
      <c r="G7" s="32">
        <f>(P12)</f>
        <v>1</v>
      </c>
      <c r="H7" s="32">
        <f>(N12)</f>
        <v>0</v>
      </c>
      <c r="I7" s="88" t="str">
        <f>IF(G7=".","-",IF(G7&gt;H7,"g",IF(G7=H7,"d","v")))</f>
        <v>g</v>
      </c>
      <c r="J7" s="35">
        <v>5</v>
      </c>
      <c r="K7" s="32">
        <f>(P27)</f>
        <v>0</v>
      </c>
      <c r="L7" s="32">
        <f>(N27)</f>
        <v>0</v>
      </c>
      <c r="M7" s="88" t="str">
        <f>IF(K7=".","-",IF(K7&gt;L7,"g",IF(K7=L7,"d","v")))</f>
        <v>d</v>
      </c>
      <c r="N7" s="35">
        <v>4</v>
      </c>
      <c r="O7" s="32">
        <f>(P22)</f>
        <v>0</v>
      </c>
      <c r="P7" s="32">
        <f>(N22)</f>
        <v>3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 t="str">
        <f>(N20)</f>
        <v>.</v>
      </c>
      <c r="X7" s="32" t="str">
        <f>(P20)</f>
        <v>.</v>
      </c>
      <c r="Y7" s="88" t="str">
        <f>IF(W7=".","-",IF(W7&gt;X7,"g",IF(W7=X7,"d","v")))</f>
        <v>-</v>
      </c>
      <c r="Z7" s="87"/>
      <c r="AA7" s="33">
        <f t="shared" si="0"/>
        <v>4</v>
      </c>
      <c r="AB7" s="32">
        <f t="shared" si="1"/>
        <v>1</v>
      </c>
      <c r="AC7" s="32">
        <f t="shared" si="2"/>
        <v>2</v>
      </c>
      <c r="AD7" s="32">
        <f t="shared" si="3"/>
        <v>1</v>
      </c>
      <c r="AE7" s="86">
        <f>SUM(IF(G7&lt;&gt;".",G7)+IF(K7&lt;&gt;".",K7)+IF(O7&lt;&gt;".",O7)+IF(C7&lt;&gt;".",C7)+IF(W7&lt;&gt;".",W7))</f>
        <v>1</v>
      </c>
      <c r="AF7" s="86">
        <f>SUM(IF(H7&lt;&gt;".",H7)+IF(L7&lt;&gt;".",L7)+IF(P7&lt;&gt;".",P7)+IF(D7&lt;&gt;".",D7)+IF(X7&lt;&gt;".",X7))</f>
        <v>3</v>
      </c>
      <c r="AG7" s="30">
        <f t="shared" si="4"/>
        <v>5</v>
      </c>
      <c r="AH7" s="29"/>
      <c r="AI7" s="28">
        <f t="shared" si="5"/>
        <v>3</v>
      </c>
      <c r="AJ7" s="84"/>
      <c r="AK7" s="17">
        <f t="shared" si="6"/>
        <v>-2</v>
      </c>
      <c r="AL7" s="3"/>
    </row>
    <row r="8" spans="1:38" s="12" customFormat="1" ht="18.75" thickBot="1" x14ac:dyDescent="0.25">
      <c r="A8" s="27" t="s">
        <v>129</v>
      </c>
      <c r="B8" s="26">
        <v>1</v>
      </c>
      <c r="C8" s="21" t="str">
        <f>(P10)</f>
        <v>.</v>
      </c>
      <c r="D8" s="21" t="str">
        <f>(N10)</f>
        <v>.</v>
      </c>
      <c r="E8" s="85" t="str">
        <f>IF(C8=".","-",IF(C8&gt;D8,"g",IF(C8=D8,"d","v")))</f>
        <v>-</v>
      </c>
      <c r="F8" s="26">
        <v>4</v>
      </c>
      <c r="G8" s="21" t="str">
        <f>(P23)</f>
        <v>.</v>
      </c>
      <c r="H8" s="21" t="str">
        <f>(N23)</f>
        <v>.</v>
      </c>
      <c r="I8" s="85" t="str">
        <f>IF(G8=".","-",IF(G8&gt;H8,"g",IF(G8=H8,"d","v")))</f>
        <v>-</v>
      </c>
      <c r="J8" s="26">
        <v>2</v>
      </c>
      <c r="K8" s="21" t="str">
        <f>(P14)</f>
        <v>.</v>
      </c>
      <c r="L8" s="21" t="str">
        <f>(N14)</f>
        <v>.</v>
      </c>
      <c r="M8" s="85" t="str">
        <f>IF(K8=".","-",IF(K8&gt;L8,"g",IF(K8=L8,"d","v")))</f>
        <v>-</v>
      </c>
      <c r="N8" s="26">
        <v>5</v>
      </c>
      <c r="O8" s="21" t="str">
        <f>(X6)</f>
        <v>.</v>
      </c>
      <c r="P8" s="21" t="str">
        <f>(W6)</f>
        <v>.</v>
      </c>
      <c r="Q8" s="85" t="str">
        <f>IF(O8=".","-",IF(O8&gt;P8,"g",IF(O8=P8,"d","v")))</f>
        <v>-</v>
      </c>
      <c r="R8" s="26">
        <v>3</v>
      </c>
      <c r="S8" s="21" t="str">
        <f>(P20)</f>
        <v>.</v>
      </c>
      <c r="T8" s="21" t="str">
        <f>(N20)</f>
        <v>.</v>
      </c>
      <c r="U8" s="85" t="str">
        <f>IF(S8=".","-",IF(S8&gt;T8,"g",IF(S8=T8,"d","v")))</f>
        <v>-</v>
      </c>
      <c r="V8" s="24"/>
      <c r="W8" s="23"/>
      <c r="X8" s="23"/>
      <c r="Y8" s="23"/>
      <c r="Z8" s="53"/>
      <c r="AA8" s="22">
        <f t="shared" si="0"/>
        <v>0</v>
      </c>
      <c r="AB8" s="21">
        <f t="shared" si="1"/>
        <v>0</v>
      </c>
      <c r="AC8" s="21">
        <f t="shared" si="2"/>
        <v>0</v>
      </c>
      <c r="AD8" s="21">
        <f t="shared" si="3"/>
        <v>0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0</v>
      </c>
      <c r="AG8" s="19">
        <f t="shared" si="4"/>
        <v>0</v>
      </c>
      <c r="AH8" s="4"/>
      <c r="AI8" s="18">
        <f t="shared" si="5"/>
        <v>6</v>
      </c>
      <c r="AJ8" s="84"/>
      <c r="AK8" s="17">
        <f t="shared" si="6"/>
        <v>0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Trecskó J.</v>
      </c>
      <c r="M10" s="1"/>
      <c r="N10" s="8" t="s">
        <v>0</v>
      </c>
      <c r="O10" s="68" t="s">
        <v>1</v>
      </c>
      <c r="P10" s="8" t="s">
        <v>0</v>
      </c>
      <c r="Q10" s="70"/>
      <c r="R10" s="7" t="str">
        <f>($A$8)</f>
        <v>kimaradó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Najror Z.</v>
      </c>
      <c r="M11" s="1"/>
      <c r="N11" s="8">
        <v>0</v>
      </c>
      <c r="O11" s="68" t="s">
        <v>1</v>
      </c>
      <c r="P11" s="8">
        <v>0</v>
      </c>
      <c r="Q11" s="1"/>
      <c r="R11" s="7" t="str">
        <f>($A$6)</f>
        <v>Olajos Cs.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Lukács L.</v>
      </c>
      <c r="M12" s="1"/>
      <c r="N12" s="8">
        <v>0</v>
      </c>
      <c r="O12" s="68" t="s">
        <v>1</v>
      </c>
      <c r="P12" s="8">
        <v>1</v>
      </c>
      <c r="Q12" s="67"/>
      <c r="R12" s="7" t="str">
        <f>($A$7)</f>
        <v>Mihály II. Z.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Najror Z.</v>
      </c>
      <c r="M14" s="1"/>
      <c r="N14" s="8" t="s">
        <v>0</v>
      </c>
      <c r="O14" s="68" t="s">
        <v>1</v>
      </c>
      <c r="P14" s="8" t="s">
        <v>0</v>
      </c>
      <c r="Q14" s="70"/>
      <c r="R14" s="7" t="str">
        <f>($A$8)</f>
        <v>kimaradó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Lukács L.</v>
      </c>
      <c r="N15" s="8">
        <v>3</v>
      </c>
      <c r="O15" s="68" t="s">
        <v>1</v>
      </c>
      <c r="P15" s="8">
        <v>1</v>
      </c>
      <c r="R15" s="7" t="str">
        <f>($A$6)</f>
        <v>Olajos Cs.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Trecskó J.</v>
      </c>
      <c r="N16" s="8">
        <v>0</v>
      </c>
      <c r="O16" s="68" t="s">
        <v>1</v>
      </c>
      <c r="P16" s="8">
        <v>0</v>
      </c>
      <c r="Q16" s="67"/>
      <c r="R16" s="7" t="str">
        <f>($A$7)</f>
        <v>Mihály II. Z.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Lukács L.</v>
      </c>
      <c r="N18" s="8">
        <v>2</v>
      </c>
      <c r="O18" s="68" t="s">
        <v>1</v>
      </c>
      <c r="P18" s="8">
        <v>1</v>
      </c>
      <c r="Q18" s="70"/>
      <c r="R18" s="7" t="str">
        <f>($A$5)</f>
        <v>Najror Z.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Trecskó J.</v>
      </c>
      <c r="N19" s="8">
        <v>1</v>
      </c>
      <c r="O19" s="68" t="s">
        <v>1</v>
      </c>
      <c r="P19" s="8">
        <v>1</v>
      </c>
      <c r="R19" s="7" t="str">
        <f>($A$6)</f>
        <v>Olajos Cs.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Mihály II. Z.</v>
      </c>
      <c r="N20" s="8" t="s">
        <v>0</v>
      </c>
      <c r="O20" s="68" t="s">
        <v>1</v>
      </c>
      <c r="P20" s="8" t="s">
        <v>0</v>
      </c>
      <c r="Q20" s="67"/>
      <c r="R20" s="7" t="str">
        <f>($A$8)</f>
        <v>kimaradó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Olajos Cs.</v>
      </c>
      <c r="N22" s="8">
        <v>3</v>
      </c>
      <c r="O22" s="68" t="s">
        <v>1</v>
      </c>
      <c r="P22" s="8">
        <v>0</v>
      </c>
      <c r="Q22" s="70"/>
      <c r="R22" s="7" t="str">
        <f>($A$7)</f>
        <v>Mihály II. Z.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Lukács L.</v>
      </c>
      <c r="N23" s="8" t="s">
        <v>0</v>
      </c>
      <c r="O23" s="68" t="s">
        <v>1</v>
      </c>
      <c r="P23" s="8" t="s">
        <v>0</v>
      </c>
      <c r="R23" s="7" t="str">
        <f>($A$8)</f>
        <v>kimaradó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Trecskó J.</v>
      </c>
      <c r="N24" s="8">
        <v>1</v>
      </c>
      <c r="O24" s="68" t="s">
        <v>1</v>
      </c>
      <c r="P24" s="8">
        <v>1</v>
      </c>
      <c r="Q24" s="67"/>
      <c r="R24" s="7" t="str">
        <f>($A$5)</f>
        <v>Najror Z.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Trecskó J.</v>
      </c>
      <c r="M26" s="70"/>
      <c r="N26" s="8">
        <v>2</v>
      </c>
      <c r="O26" s="68" t="s">
        <v>1</v>
      </c>
      <c r="P26" s="8">
        <v>1</v>
      </c>
      <c r="Q26" s="12"/>
      <c r="R26" s="7" t="str">
        <f>($A$4)</f>
        <v>Lukács L.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Najror Z.</v>
      </c>
      <c r="N27" s="8">
        <v>0</v>
      </c>
      <c r="O27" s="68" t="s">
        <v>1</v>
      </c>
      <c r="P27" s="8">
        <v>0</v>
      </c>
      <c r="R27" s="7" t="str">
        <f>($A$7)</f>
        <v>Mihály II. Z.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Olajos Cs.</v>
      </c>
      <c r="N28" s="8" t="s">
        <v>0</v>
      </c>
      <c r="O28" s="68" t="s">
        <v>1</v>
      </c>
      <c r="P28" s="8" t="s">
        <v>0</v>
      </c>
      <c r="Q28" s="67"/>
      <c r="R28" s="7" t="str">
        <f>($A$8)</f>
        <v>kimaradó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11</v>
      </c>
      <c r="B2" s="54" t="str">
        <f>(A3)</f>
        <v>Papp T.</v>
      </c>
      <c r="C2" s="56"/>
      <c r="D2" s="54"/>
      <c r="E2" s="54"/>
      <c r="F2" s="55" t="str">
        <f>(A4)</f>
        <v>Aszalós A.</v>
      </c>
      <c r="G2" s="54"/>
      <c r="H2" s="54"/>
      <c r="I2" s="54"/>
      <c r="J2" s="55" t="str">
        <f>(A5)</f>
        <v>Rácz F.</v>
      </c>
      <c r="K2" s="54"/>
      <c r="L2" s="54"/>
      <c r="M2" s="54"/>
      <c r="N2" s="55" t="str">
        <f>(A6)</f>
        <v>Aszalós L.</v>
      </c>
      <c r="O2" s="54"/>
      <c r="P2" s="54"/>
      <c r="Q2" s="54"/>
      <c r="R2" s="55" t="str">
        <f>(A7)</f>
        <v>Balázs S.</v>
      </c>
      <c r="S2" s="54"/>
      <c r="T2" s="54"/>
      <c r="U2" s="54"/>
      <c r="V2" s="55" t="str">
        <f>(A8)</f>
        <v>kimaradó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118</v>
      </c>
      <c r="B3" s="46"/>
      <c r="C3" s="45"/>
      <c r="D3" s="45"/>
      <c r="E3" s="45"/>
      <c r="F3" s="44">
        <v>5</v>
      </c>
      <c r="G3" s="43">
        <f>(N26)</f>
        <v>0</v>
      </c>
      <c r="H3" s="43">
        <f>(P26)</f>
        <v>1</v>
      </c>
      <c r="I3" s="91" t="str">
        <f>IF(G3=".","-",IF(G3&gt;H3,"g",IF(G3=H3,"d","v")))</f>
        <v>v</v>
      </c>
      <c r="J3" s="44">
        <v>4</v>
      </c>
      <c r="K3" s="43">
        <f>(N24)</f>
        <v>1</v>
      </c>
      <c r="L3" s="43">
        <f>(P24)</f>
        <v>0</v>
      </c>
      <c r="M3" s="91" t="str">
        <f>IF(K3=".","-",IF(K3&gt;L3,"g",IF(K3=L3,"d","v")))</f>
        <v>g</v>
      </c>
      <c r="N3" s="44">
        <v>3</v>
      </c>
      <c r="O3" s="43">
        <f>(N19)</f>
        <v>1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2</v>
      </c>
      <c r="T3" s="43">
        <f>(P16)</f>
        <v>2</v>
      </c>
      <c r="U3" s="91" t="str">
        <f>IF(S3=".","-",IF(S3&gt;T3,"g",IF(S3=T3,"d","v")))</f>
        <v>d</v>
      </c>
      <c r="V3" s="44">
        <v>1</v>
      </c>
      <c r="W3" s="43" t="str">
        <f>(N10)</f>
        <v>.</v>
      </c>
      <c r="X3" s="43" t="str">
        <f>(P10)</f>
        <v>.</v>
      </c>
      <c r="Y3" s="91" t="str">
        <f>IF(W3=".","-",IF(W3&gt;X3,"g",IF(W3=X3,"d","v")))</f>
        <v>-</v>
      </c>
      <c r="Z3" s="90"/>
      <c r="AA3" s="41">
        <f t="shared" ref="AA3:AA8" si="0">SUM(AB3:AD3)</f>
        <v>4</v>
      </c>
      <c r="AB3" s="40">
        <f t="shared" ref="AB3:AB8" si="1">COUNTIF(B3:Y3,"g")</f>
        <v>2</v>
      </c>
      <c r="AC3" s="40">
        <f t="shared" ref="AC3:AC8" si="2">COUNTIF(B3:Y3,"d")</f>
        <v>1</v>
      </c>
      <c r="AD3" s="40">
        <f t="shared" ref="AD3:AD8" si="3">COUNTIF(B3:Y3,"v")</f>
        <v>1</v>
      </c>
      <c r="AE3" s="31">
        <f>SUM(IF(G3&lt;&gt;".",G3)+IF(K3&lt;&gt;".",K3)+IF(O3&lt;&gt;".",O3)+IF(S3&lt;&gt;".",S3)+IF(W3&lt;&gt;".",W3))</f>
        <v>4</v>
      </c>
      <c r="AF3" s="31">
        <f>SUM(IF(H3&lt;&gt;".",H3)+IF(L3&lt;&gt;".",L3)+IF(P3&lt;&gt;".",P3)+IF(T3&lt;&gt;".",T3)+IF(X3&lt;&gt;".",X3))</f>
        <v>3</v>
      </c>
      <c r="AG3" s="39">
        <f t="shared" ref="AG3:AG8" si="4">SUM(AB3*3+AC3*1)</f>
        <v>7</v>
      </c>
      <c r="AH3" s="4"/>
      <c r="AI3" s="28">
        <f t="shared" ref="AI3:AI8" si="5">RANK(AG3,$AG$3:$AG$8,0)</f>
        <v>2</v>
      </c>
      <c r="AJ3" s="84"/>
      <c r="AK3" s="17">
        <f t="shared" ref="AK3:AK8" si="6">SUM(AE3-AF3)</f>
        <v>1</v>
      </c>
      <c r="AL3" s="3"/>
    </row>
    <row r="4" spans="1:38" ht="18" x14ac:dyDescent="0.2">
      <c r="A4" s="38" t="s">
        <v>121</v>
      </c>
      <c r="B4" s="35">
        <v>5</v>
      </c>
      <c r="C4" s="32">
        <f>(P26)</f>
        <v>1</v>
      </c>
      <c r="D4" s="32">
        <f>(N26)</f>
        <v>0</v>
      </c>
      <c r="E4" s="88" t="str">
        <f>IF(C4=".","-",IF(C4&gt;D4,"g",IF(C4=D4,"d","v")))</f>
        <v>g</v>
      </c>
      <c r="F4" s="37"/>
      <c r="G4" s="36"/>
      <c r="H4" s="36"/>
      <c r="I4" s="36"/>
      <c r="J4" s="35">
        <v>3</v>
      </c>
      <c r="K4" s="32">
        <f>(N18)</f>
        <v>0</v>
      </c>
      <c r="L4" s="32">
        <f>(P18)</f>
        <v>4</v>
      </c>
      <c r="M4" s="88" t="str">
        <f>IF(K4=".","-",IF(K4&gt;L4,"g",IF(K4=L4,"d","v")))</f>
        <v>v</v>
      </c>
      <c r="N4" s="35">
        <v>2</v>
      </c>
      <c r="O4" s="32">
        <f>(N15)</f>
        <v>2</v>
      </c>
      <c r="P4" s="32">
        <f>(P15)</f>
        <v>2</v>
      </c>
      <c r="Q4" s="88" t="str">
        <f>IF(O4=".","-",IF(O4&gt;P4,"g",IF(O4=P4,"d","v")))</f>
        <v>d</v>
      </c>
      <c r="R4" s="35">
        <v>1</v>
      </c>
      <c r="S4" s="32">
        <f>(N12)</f>
        <v>1</v>
      </c>
      <c r="T4" s="32">
        <f>(P12)</f>
        <v>2</v>
      </c>
      <c r="U4" s="88" t="str">
        <f>IF(S4=".","-",IF(S4&gt;T4,"g",IF(S4=T4,"d","v")))</f>
        <v>v</v>
      </c>
      <c r="V4" s="35">
        <v>4</v>
      </c>
      <c r="W4" s="32" t="str">
        <f>(N23)</f>
        <v>.</v>
      </c>
      <c r="X4" s="32" t="str">
        <f>(P23)</f>
        <v>.</v>
      </c>
      <c r="Y4" s="88" t="str">
        <f>IF(W4=".","-",IF(W4&gt;X4,"g",IF(W4=X4,"d","v")))</f>
        <v>-</v>
      </c>
      <c r="Z4" s="87"/>
      <c r="AA4" s="33">
        <f t="shared" si="0"/>
        <v>4</v>
      </c>
      <c r="AB4" s="32">
        <f t="shared" si="1"/>
        <v>1</v>
      </c>
      <c r="AC4" s="32">
        <f t="shared" si="2"/>
        <v>1</v>
      </c>
      <c r="AD4" s="32">
        <f t="shared" si="3"/>
        <v>2</v>
      </c>
      <c r="AE4" s="86">
        <f>SUM(IF(C4&lt;&gt;".",C4)+IF(K4&lt;&gt;".",K4)+IF(O4&lt;&gt;".",O4)+IF(S4&lt;&gt;".",S4)+IF(W4&lt;&gt;".",W4))</f>
        <v>4</v>
      </c>
      <c r="AF4" s="86">
        <f>SUM(IF(D4&lt;&gt;".",D4)+IF(L4&lt;&gt;".",L4)+IF(P4&lt;&gt;".",P4)+IF(T4&lt;&gt;".",T4)+IF(X4&lt;&gt;".",X4))</f>
        <v>8</v>
      </c>
      <c r="AG4" s="30">
        <f t="shared" si="4"/>
        <v>4</v>
      </c>
      <c r="AH4" s="4"/>
      <c r="AI4" s="28">
        <f t="shared" si="5"/>
        <v>3</v>
      </c>
      <c r="AJ4" s="84"/>
      <c r="AK4" s="17">
        <f t="shared" si="6"/>
        <v>-4</v>
      </c>
      <c r="AL4" s="3"/>
    </row>
    <row r="5" spans="1:38" ht="18" x14ac:dyDescent="0.2">
      <c r="A5" s="38" t="s">
        <v>122</v>
      </c>
      <c r="B5" s="35">
        <v>4</v>
      </c>
      <c r="C5" s="32">
        <f>(P24)</f>
        <v>0</v>
      </c>
      <c r="D5" s="32">
        <f>(N24)</f>
        <v>1</v>
      </c>
      <c r="E5" s="88" t="str">
        <f>IF(C5=".","-",IF(C5&gt;D5,"g",IF(C5=D5,"d","v")))</f>
        <v>v</v>
      </c>
      <c r="F5" s="35">
        <v>3</v>
      </c>
      <c r="G5" s="32">
        <f>(P18)</f>
        <v>4</v>
      </c>
      <c r="H5" s="32">
        <f>(N18)</f>
        <v>0</v>
      </c>
      <c r="I5" s="88" t="str">
        <f>IF(G5=".","-",IF(G5&gt;H5,"g",IF(G5=H5,"d","v")))</f>
        <v>g</v>
      </c>
      <c r="J5" s="89"/>
      <c r="K5" s="36"/>
      <c r="L5" s="36"/>
      <c r="M5" s="36"/>
      <c r="N5" s="35">
        <v>1</v>
      </c>
      <c r="O5" s="32">
        <f>(N11)</f>
        <v>1</v>
      </c>
      <c r="P5" s="32">
        <f>(P11)</f>
        <v>0</v>
      </c>
      <c r="Q5" s="88" t="str">
        <f>IF(O5=".","-",IF(O5&gt;P5,"g",IF(O5=P5,"d","v")))</f>
        <v>g</v>
      </c>
      <c r="R5" s="35">
        <v>5</v>
      </c>
      <c r="S5" s="32">
        <f>(N27)</f>
        <v>4</v>
      </c>
      <c r="T5" s="32">
        <f>(P27)</f>
        <v>0</v>
      </c>
      <c r="U5" s="88" t="str">
        <f>IF(S5=".","-",IF(S5&gt;T5,"g",IF(S5=T5,"d","v")))</f>
        <v>g</v>
      </c>
      <c r="V5" s="35">
        <v>2</v>
      </c>
      <c r="W5" s="32" t="str">
        <f>(N14)</f>
        <v>.</v>
      </c>
      <c r="X5" s="32" t="str">
        <f>(P14)</f>
        <v>.</v>
      </c>
      <c r="Y5" s="88" t="str">
        <f>IF(W5=".","-",IF(W5&gt;X5,"g",IF(W5=X5,"d","v")))</f>
        <v>-</v>
      </c>
      <c r="Z5" s="87"/>
      <c r="AA5" s="33">
        <f t="shared" si="0"/>
        <v>4</v>
      </c>
      <c r="AB5" s="32">
        <f t="shared" si="1"/>
        <v>3</v>
      </c>
      <c r="AC5" s="32">
        <f t="shared" si="2"/>
        <v>0</v>
      </c>
      <c r="AD5" s="32">
        <f t="shared" si="3"/>
        <v>1</v>
      </c>
      <c r="AE5" s="86">
        <f>SUM(IF(C5&lt;&gt;".",C5)+IF(G5&lt;&gt;".",G5)+IF(O5&lt;&gt;".",O5)+IF(S5&lt;&gt;".",S5)+IF(W5&lt;&gt;".",W5))</f>
        <v>9</v>
      </c>
      <c r="AF5" s="86">
        <f>SUM(IF(H5&lt;&gt;".",H5)+IF(D5&lt;&gt;".",D5)+IF(P5&lt;&gt;".",P5)+IF(T5&lt;&gt;".",T5)+IF(X5&lt;&gt;".",X5))</f>
        <v>1</v>
      </c>
      <c r="AG5" s="30">
        <f t="shared" si="4"/>
        <v>9</v>
      </c>
      <c r="AH5" s="4"/>
      <c r="AI5" s="28">
        <f t="shared" si="5"/>
        <v>1</v>
      </c>
      <c r="AJ5" s="84"/>
      <c r="AK5" s="17">
        <f t="shared" si="6"/>
        <v>8</v>
      </c>
      <c r="AL5" s="3"/>
    </row>
    <row r="6" spans="1:38" ht="18" x14ac:dyDescent="0.2">
      <c r="A6" s="38" t="s">
        <v>125</v>
      </c>
      <c r="B6" s="35">
        <v>3</v>
      </c>
      <c r="C6" s="32">
        <f>(P19)</f>
        <v>0</v>
      </c>
      <c r="D6" s="32">
        <f>(N19)</f>
        <v>1</v>
      </c>
      <c r="E6" s="88" t="str">
        <f>IF(C6=".","-",IF(C6&gt;D6,"g",IF(C6=D6,"d","v")))</f>
        <v>v</v>
      </c>
      <c r="F6" s="35">
        <v>2</v>
      </c>
      <c r="G6" s="32">
        <f>(P15)</f>
        <v>2</v>
      </c>
      <c r="H6" s="32">
        <f>(N15)</f>
        <v>2</v>
      </c>
      <c r="I6" s="88" t="str">
        <f>IF(G6=".","-",IF(G6&gt;H6,"g",IF(G6=H6,"d","v")))</f>
        <v>d</v>
      </c>
      <c r="J6" s="35">
        <v>1</v>
      </c>
      <c r="K6" s="32">
        <f>(P11)</f>
        <v>0</v>
      </c>
      <c r="L6" s="32">
        <f>(N11)</f>
        <v>1</v>
      </c>
      <c r="M6" s="88" t="str">
        <f>IF(K6=".","-",IF(K6&gt;L6,"g",IF(K6=L6,"d","v")))</f>
        <v>v</v>
      </c>
      <c r="N6" s="37"/>
      <c r="O6" s="36"/>
      <c r="P6" s="36"/>
      <c r="Q6" s="36"/>
      <c r="R6" s="35">
        <v>4</v>
      </c>
      <c r="S6" s="32">
        <f>(N22)</f>
        <v>1</v>
      </c>
      <c r="T6" s="32">
        <f>(P22)</f>
        <v>0</v>
      </c>
      <c r="U6" s="88" t="str">
        <f>IF(S6=".","-",IF(S6&gt;T6,"g",IF(S6=T6,"d","v")))</f>
        <v>g</v>
      </c>
      <c r="V6" s="35">
        <v>5</v>
      </c>
      <c r="W6" s="32" t="str">
        <f>(N28)</f>
        <v>.</v>
      </c>
      <c r="X6" s="32" t="str">
        <f>(P28)</f>
        <v>.</v>
      </c>
      <c r="Y6" s="88" t="str">
        <f>IF(W6=".","-",IF(W6&gt;X6,"g",IF(W6=X6,"d","v")))</f>
        <v>-</v>
      </c>
      <c r="Z6" s="87"/>
      <c r="AA6" s="33">
        <f t="shared" si="0"/>
        <v>4</v>
      </c>
      <c r="AB6" s="32">
        <f t="shared" si="1"/>
        <v>1</v>
      </c>
      <c r="AC6" s="32">
        <f t="shared" si="2"/>
        <v>1</v>
      </c>
      <c r="AD6" s="32">
        <f t="shared" si="3"/>
        <v>2</v>
      </c>
      <c r="AE6" s="86">
        <f>SUM(IF(G6&lt;&gt;".",G6)+IF(K6&lt;&gt;".",K6)+IF(C6&lt;&gt;".",C6)+IF(S6&lt;&gt;".",S6)+IF(W6&lt;&gt;".",W6))</f>
        <v>3</v>
      </c>
      <c r="AF6" s="86">
        <f>SUM(IF(H6&lt;&gt;".",H6)+IF(L6&lt;&gt;".",L6)+IF(D6&lt;&gt;".",D6)+IF(T6&lt;&gt;".",T6)+IF(X6&lt;&gt;".",X6))</f>
        <v>4</v>
      </c>
      <c r="AG6" s="30">
        <f t="shared" si="4"/>
        <v>4</v>
      </c>
      <c r="AH6" s="4"/>
      <c r="AI6" s="28">
        <f t="shared" si="5"/>
        <v>3</v>
      </c>
      <c r="AJ6" s="84"/>
      <c r="AK6" s="17">
        <f t="shared" si="6"/>
        <v>-1</v>
      </c>
      <c r="AL6" s="3"/>
    </row>
    <row r="7" spans="1:38" ht="18" x14ac:dyDescent="0.2">
      <c r="A7" s="38" t="s">
        <v>126</v>
      </c>
      <c r="B7" s="35">
        <v>2</v>
      </c>
      <c r="C7" s="32">
        <f>(P16)</f>
        <v>2</v>
      </c>
      <c r="D7" s="32">
        <f>(N16)</f>
        <v>2</v>
      </c>
      <c r="E7" s="88" t="str">
        <f>IF(C7=".","-",IF(C7&gt;D7,"g",IF(C7=D7,"d","v")))</f>
        <v>d</v>
      </c>
      <c r="F7" s="35">
        <v>1</v>
      </c>
      <c r="G7" s="32">
        <f>(P12)</f>
        <v>2</v>
      </c>
      <c r="H7" s="32">
        <f>(N12)</f>
        <v>1</v>
      </c>
      <c r="I7" s="88" t="str">
        <f>IF(G7=".","-",IF(G7&gt;H7,"g",IF(G7=H7,"d","v")))</f>
        <v>g</v>
      </c>
      <c r="J7" s="35">
        <v>5</v>
      </c>
      <c r="K7" s="32">
        <f>(P27)</f>
        <v>0</v>
      </c>
      <c r="L7" s="32">
        <f>(N27)</f>
        <v>4</v>
      </c>
      <c r="M7" s="88" t="str">
        <f>IF(K7=".","-",IF(K7&gt;L7,"g",IF(K7=L7,"d","v")))</f>
        <v>v</v>
      </c>
      <c r="N7" s="35">
        <v>4</v>
      </c>
      <c r="O7" s="32">
        <f>(P22)</f>
        <v>0</v>
      </c>
      <c r="P7" s="32">
        <f>(N22)</f>
        <v>1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 t="str">
        <f>(N20)</f>
        <v>.</v>
      </c>
      <c r="X7" s="32" t="str">
        <f>(P20)</f>
        <v>.</v>
      </c>
      <c r="Y7" s="88" t="str">
        <f>IF(W7=".","-",IF(W7&gt;X7,"g",IF(W7=X7,"d","v")))</f>
        <v>-</v>
      </c>
      <c r="Z7" s="87"/>
      <c r="AA7" s="33">
        <f t="shared" si="0"/>
        <v>4</v>
      </c>
      <c r="AB7" s="32">
        <f t="shared" si="1"/>
        <v>1</v>
      </c>
      <c r="AC7" s="32">
        <f t="shared" si="2"/>
        <v>1</v>
      </c>
      <c r="AD7" s="32">
        <f t="shared" si="3"/>
        <v>2</v>
      </c>
      <c r="AE7" s="86">
        <f>SUM(IF(G7&lt;&gt;".",G7)+IF(K7&lt;&gt;".",K7)+IF(O7&lt;&gt;".",O7)+IF(C7&lt;&gt;".",C7)+IF(W7&lt;&gt;".",W7))</f>
        <v>4</v>
      </c>
      <c r="AF7" s="86">
        <f>SUM(IF(H7&lt;&gt;".",H7)+IF(L7&lt;&gt;".",L7)+IF(P7&lt;&gt;".",P7)+IF(D7&lt;&gt;".",D7)+IF(X7&lt;&gt;".",X7))</f>
        <v>8</v>
      </c>
      <c r="AG7" s="30">
        <f t="shared" si="4"/>
        <v>4</v>
      </c>
      <c r="AH7" s="29"/>
      <c r="AI7" s="28">
        <f t="shared" si="5"/>
        <v>3</v>
      </c>
      <c r="AJ7" s="84"/>
      <c r="AK7" s="17">
        <f t="shared" si="6"/>
        <v>-4</v>
      </c>
      <c r="AL7" s="3"/>
    </row>
    <row r="8" spans="1:38" s="12" customFormat="1" ht="18.75" thickBot="1" x14ac:dyDescent="0.25">
      <c r="A8" s="27" t="s">
        <v>129</v>
      </c>
      <c r="B8" s="26">
        <v>1</v>
      </c>
      <c r="C8" s="21" t="str">
        <f>(P10)</f>
        <v>.</v>
      </c>
      <c r="D8" s="21" t="str">
        <f>(N10)</f>
        <v>.</v>
      </c>
      <c r="E8" s="85" t="str">
        <f>IF(C8=".","-",IF(C8&gt;D8,"g",IF(C8=D8,"d","v")))</f>
        <v>-</v>
      </c>
      <c r="F8" s="26">
        <v>4</v>
      </c>
      <c r="G8" s="21" t="str">
        <f>(P23)</f>
        <v>.</v>
      </c>
      <c r="H8" s="21" t="str">
        <f>(N23)</f>
        <v>.</v>
      </c>
      <c r="I8" s="85" t="str">
        <f>IF(G8=".","-",IF(G8&gt;H8,"g",IF(G8=H8,"d","v")))</f>
        <v>-</v>
      </c>
      <c r="J8" s="26">
        <v>2</v>
      </c>
      <c r="K8" s="21" t="str">
        <f>(P14)</f>
        <v>.</v>
      </c>
      <c r="L8" s="21" t="str">
        <f>(N14)</f>
        <v>.</v>
      </c>
      <c r="M8" s="85" t="str">
        <f>IF(K8=".","-",IF(K8&gt;L8,"g",IF(K8=L8,"d","v")))</f>
        <v>-</v>
      </c>
      <c r="N8" s="26">
        <v>5</v>
      </c>
      <c r="O8" s="21" t="str">
        <f>(X6)</f>
        <v>.</v>
      </c>
      <c r="P8" s="21" t="str">
        <f>(W6)</f>
        <v>.</v>
      </c>
      <c r="Q8" s="85" t="str">
        <f>IF(O8=".","-",IF(O8&gt;P8,"g",IF(O8=P8,"d","v")))</f>
        <v>-</v>
      </c>
      <c r="R8" s="26">
        <v>3</v>
      </c>
      <c r="S8" s="21" t="str">
        <f>(P20)</f>
        <v>.</v>
      </c>
      <c r="T8" s="21" t="str">
        <f>(N20)</f>
        <v>.</v>
      </c>
      <c r="U8" s="85" t="str">
        <f>IF(S8=".","-",IF(S8&gt;T8,"g",IF(S8=T8,"d","v")))</f>
        <v>-</v>
      </c>
      <c r="V8" s="24"/>
      <c r="W8" s="23"/>
      <c r="X8" s="23"/>
      <c r="Y8" s="23"/>
      <c r="Z8" s="53"/>
      <c r="AA8" s="22">
        <f t="shared" si="0"/>
        <v>0</v>
      </c>
      <c r="AB8" s="21">
        <f t="shared" si="1"/>
        <v>0</v>
      </c>
      <c r="AC8" s="21">
        <f t="shared" si="2"/>
        <v>0</v>
      </c>
      <c r="AD8" s="21">
        <f t="shared" si="3"/>
        <v>0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0</v>
      </c>
      <c r="AG8" s="19">
        <f t="shared" si="4"/>
        <v>0</v>
      </c>
      <c r="AH8" s="4"/>
      <c r="AI8" s="18">
        <f t="shared" si="5"/>
        <v>6</v>
      </c>
      <c r="AJ8" s="84"/>
      <c r="AK8" s="17">
        <f t="shared" si="6"/>
        <v>0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Papp T.</v>
      </c>
      <c r="M10" s="1"/>
      <c r="N10" s="8" t="s">
        <v>0</v>
      </c>
      <c r="O10" s="68" t="s">
        <v>1</v>
      </c>
      <c r="P10" s="8" t="s">
        <v>0</v>
      </c>
      <c r="Q10" s="70"/>
      <c r="R10" s="7" t="str">
        <f>($A$8)</f>
        <v>kimaradó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Rácz F.</v>
      </c>
      <c r="M11" s="1"/>
      <c r="N11" s="8">
        <v>1</v>
      </c>
      <c r="O11" s="68" t="s">
        <v>1</v>
      </c>
      <c r="P11" s="8">
        <v>0</v>
      </c>
      <c r="Q11" s="1"/>
      <c r="R11" s="7" t="str">
        <f>($A$6)</f>
        <v>Aszalós L.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Aszalós A.</v>
      </c>
      <c r="M12" s="1"/>
      <c r="N12" s="8">
        <v>1</v>
      </c>
      <c r="O12" s="68" t="s">
        <v>1</v>
      </c>
      <c r="P12" s="8">
        <v>2</v>
      </c>
      <c r="Q12" s="67"/>
      <c r="R12" s="7" t="str">
        <f>($A$7)</f>
        <v>Balázs S.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Rácz F.</v>
      </c>
      <c r="M14" s="1"/>
      <c r="N14" s="8" t="s">
        <v>0</v>
      </c>
      <c r="O14" s="68" t="s">
        <v>1</v>
      </c>
      <c r="P14" s="8" t="s">
        <v>0</v>
      </c>
      <c r="Q14" s="70"/>
      <c r="R14" s="7" t="str">
        <f>($A$8)</f>
        <v>kimaradó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Aszalós A.</v>
      </c>
      <c r="N15" s="8">
        <v>2</v>
      </c>
      <c r="O15" s="68" t="s">
        <v>1</v>
      </c>
      <c r="P15" s="8">
        <v>2</v>
      </c>
      <c r="R15" s="7" t="str">
        <f>($A$6)</f>
        <v>Aszalós L.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Papp T.</v>
      </c>
      <c r="N16" s="8">
        <v>2</v>
      </c>
      <c r="O16" s="68" t="s">
        <v>1</v>
      </c>
      <c r="P16" s="8">
        <v>2</v>
      </c>
      <c r="Q16" s="67"/>
      <c r="R16" s="7" t="str">
        <f>($A$7)</f>
        <v>Balázs S.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Aszalós A.</v>
      </c>
      <c r="N18" s="8">
        <v>0</v>
      </c>
      <c r="O18" s="68" t="s">
        <v>1</v>
      </c>
      <c r="P18" s="8">
        <v>4</v>
      </c>
      <c r="Q18" s="70"/>
      <c r="R18" s="7" t="str">
        <f>($A$5)</f>
        <v>Rácz F.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Papp T.</v>
      </c>
      <c r="N19" s="8">
        <v>1</v>
      </c>
      <c r="O19" s="68" t="s">
        <v>1</v>
      </c>
      <c r="P19" s="8">
        <v>0</v>
      </c>
      <c r="R19" s="7" t="str">
        <f>($A$6)</f>
        <v>Aszalós L.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Balázs S.</v>
      </c>
      <c r="N20" s="8" t="s">
        <v>0</v>
      </c>
      <c r="O20" s="68" t="s">
        <v>1</v>
      </c>
      <c r="P20" s="8" t="s">
        <v>0</v>
      </c>
      <c r="Q20" s="67"/>
      <c r="R20" s="7" t="str">
        <f>($A$8)</f>
        <v>kimaradó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Aszalós L.</v>
      </c>
      <c r="N22" s="8">
        <v>1</v>
      </c>
      <c r="O22" s="68" t="s">
        <v>1</v>
      </c>
      <c r="P22" s="8">
        <v>0</v>
      </c>
      <c r="Q22" s="70"/>
      <c r="R22" s="7" t="str">
        <f>($A$7)</f>
        <v>Balázs S.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Aszalós A.</v>
      </c>
      <c r="N23" s="8" t="s">
        <v>0</v>
      </c>
      <c r="O23" s="68" t="s">
        <v>1</v>
      </c>
      <c r="P23" s="8" t="s">
        <v>0</v>
      </c>
      <c r="R23" s="7" t="str">
        <f>($A$8)</f>
        <v>kimaradó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Papp T.</v>
      </c>
      <c r="N24" s="8">
        <v>1</v>
      </c>
      <c r="O24" s="68" t="s">
        <v>1</v>
      </c>
      <c r="P24" s="8">
        <v>0</v>
      </c>
      <c r="Q24" s="67"/>
      <c r="R24" s="7" t="str">
        <f>($A$5)</f>
        <v>Rácz F.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Papp T.</v>
      </c>
      <c r="M26" s="70"/>
      <c r="N26" s="8">
        <v>0</v>
      </c>
      <c r="O26" s="68" t="s">
        <v>1</v>
      </c>
      <c r="P26" s="8">
        <v>1</v>
      </c>
      <c r="Q26" s="12"/>
      <c r="R26" s="7" t="str">
        <f>($A$4)</f>
        <v>Aszalós A.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Rácz F.</v>
      </c>
      <c r="N27" s="8">
        <v>4</v>
      </c>
      <c r="O27" s="68" t="s">
        <v>1</v>
      </c>
      <c r="P27" s="8">
        <v>0</v>
      </c>
      <c r="R27" s="7" t="str">
        <f>($A$7)</f>
        <v>Balázs S.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Aszalós L.</v>
      </c>
      <c r="N28" s="8" t="s">
        <v>0</v>
      </c>
      <c r="O28" s="68" t="s">
        <v>1</v>
      </c>
      <c r="P28" s="8" t="s">
        <v>0</v>
      </c>
      <c r="Q28" s="67"/>
      <c r="R28" s="7" t="str">
        <f>($A$8)</f>
        <v>kimaradó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11</v>
      </c>
      <c r="B2" s="54" t="str">
        <f>(A3)</f>
        <v>Szirtes A.</v>
      </c>
      <c r="C2" s="56"/>
      <c r="D2" s="54"/>
      <c r="E2" s="54"/>
      <c r="F2" s="55" t="str">
        <f>(A4)</f>
        <v>Maczelka Á.</v>
      </c>
      <c r="G2" s="54"/>
      <c r="H2" s="54"/>
      <c r="I2" s="54"/>
      <c r="J2" s="55" t="str">
        <f>(A5)</f>
        <v>Ürmös M.</v>
      </c>
      <c r="K2" s="54"/>
      <c r="L2" s="54"/>
      <c r="M2" s="54"/>
      <c r="N2" s="55" t="str">
        <f>(A6)</f>
        <v>Balázs M.</v>
      </c>
      <c r="O2" s="54"/>
      <c r="P2" s="54"/>
      <c r="Q2" s="54"/>
      <c r="R2" s="55" t="str">
        <f>(A7)</f>
        <v>Széll G.</v>
      </c>
      <c r="S2" s="54"/>
      <c r="T2" s="54"/>
      <c r="U2" s="54"/>
      <c r="V2" s="55" t="str">
        <f>(A8)</f>
        <v>kimaradó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119</v>
      </c>
      <c r="B3" s="46"/>
      <c r="C3" s="45"/>
      <c r="D3" s="45"/>
      <c r="E3" s="45"/>
      <c r="F3" s="44">
        <v>5</v>
      </c>
      <c r="G3" s="43">
        <f>(N26)</f>
        <v>0</v>
      </c>
      <c r="H3" s="43">
        <f>(P26)</f>
        <v>2</v>
      </c>
      <c r="I3" s="91" t="str">
        <f>IF(G3=".","-",IF(G3&gt;H3,"g",IF(G3=H3,"d","v")))</f>
        <v>v</v>
      </c>
      <c r="J3" s="44">
        <v>4</v>
      </c>
      <c r="K3" s="43">
        <f>(N24)</f>
        <v>2</v>
      </c>
      <c r="L3" s="43">
        <f>(P24)</f>
        <v>0</v>
      </c>
      <c r="M3" s="91" t="str">
        <f>IF(K3=".","-",IF(K3&gt;L3,"g",IF(K3=L3,"d","v")))</f>
        <v>g</v>
      </c>
      <c r="N3" s="44">
        <v>3</v>
      </c>
      <c r="O3" s="43">
        <f>(N19)</f>
        <v>4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3</v>
      </c>
      <c r="T3" s="43">
        <f>(P16)</f>
        <v>0</v>
      </c>
      <c r="U3" s="91" t="str">
        <f>IF(S3=".","-",IF(S3&gt;T3,"g",IF(S3=T3,"d","v")))</f>
        <v>g</v>
      </c>
      <c r="V3" s="44">
        <v>1</v>
      </c>
      <c r="W3" s="43" t="str">
        <f>(N10)</f>
        <v>.</v>
      </c>
      <c r="X3" s="43" t="str">
        <f>(P10)</f>
        <v>.</v>
      </c>
      <c r="Y3" s="91" t="str">
        <f>IF(W3=".","-",IF(W3&gt;X3,"g",IF(W3=X3,"d","v")))</f>
        <v>-</v>
      </c>
      <c r="Z3" s="90"/>
      <c r="AA3" s="41">
        <f t="shared" ref="AA3:AA8" si="0">SUM(AB3:AD3)</f>
        <v>4</v>
      </c>
      <c r="AB3" s="40">
        <f t="shared" ref="AB3:AB8" si="1">COUNTIF(B3:Y3,"g")</f>
        <v>3</v>
      </c>
      <c r="AC3" s="40">
        <f t="shared" ref="AC3:AC8" si="2">COUNTIF(B3:Y3,"d")</f>
        <v>0</v>
      </c>
      <c r="AD3" s="40">
        <f t="shared" ref="AD3:AD8" si="3">COUNTIF(B3:Y3,"v")</f>
        <v>1</v>
      </c>
      <c r="AE3" s="31">
        <f>SUM(IF(G3&lt;&gt;".",G3)+IF(K3&lt;&gt;".",K3)+IF(O3&lt;&gt;".",O3)+IF(S3&lt;&gt;".",S3)+IF(W3&lt;&gt;".",W3))</f>
        <v>9</v>
      </c>
      <c r="AF3" s="31">
        <f>SUM(IF(H3&lt;&gt;".",H3)+IF(L3&lt;&gt;".",L3)+IF(P3&lt;&gt;".",P3)+IF(T3&lt;&gt;".",T3)+IF(X3&lt;&gt;".",X3))</f>
        <v>2</v>
      </c>
      <c r="AG3" s="39">
        <f t="shared" ref="AG3:AG8" si="4">SUM(AB3*3+AC3*1)</f>
        <v>9</v>
      </c>
      <c r="AH3" s="4"/>
      <c r="AI3" s="28">
        <f t="shared" ref="AI3:AI8" si="5">RANK(AG3,$AG$3:$AG$8,0)</f>
        <v>1</v>
      </c>
      <c r="AJ3" s="84"/>
      <c r="AK3" s="17">
        <f t="shared" ref="AK3:AK8" si="6">SUM(AE3-AF3)</f>
        <v>7</v>
      </c>
      <c r="AL3" s="3"/>
    </row>
    <row r="4" spans="1:38" ht="18" x14ac:dyDescent="0.2">
      <c r="A4" s="38" t="s">
        <v>120</v>
      </c>
      <c r="B4" s="35">
        <v>5</v>
      </c>
      <c r="C4" s="32">
        <f>(P26)</f>
        <v>2</v>
      </c>
      <c r="D4" s="32">
        <f>(N26)</f>
        <v>0</v>
      </c>
      <c r="E4" s="88" t="str">
        <f>IF(C4=".","-",IF(C4&gt;D4,"g",IF(C4=D4,"d","v")))</f>
        <v>g</v>
      </c>
      <c r="F4" s="37"/>
      <c r="G4" s="36"/>
      <c r="H4" s="36"/>
      <c r="I4" s="36"/>
      <c r="J4" s="35">
        <v>3</v>
      </c>
      <c r="K4" s="32">
        <f>(N18)</f>
        <v>1</v>
      </c>
      <c r="L4" s="32">
        <f>(P18)</f>
        <v>2</v>
      </c>
      <c r="M4" s="88" t="str">
        <f>IF(K4=".","-",IF(K4&gt;L4,"g",IF(K4=L4,"d","v")))</f>
        <v>v</v>
      </c>
      <c r="N4" s="35">
        <v>2</v>
      </c>
      <c r="O4" s="32">
        <f>(N15)</f>
        <v>4</v>
      </c>
      <c r="P4" s="32">
        <f>(P15)</f>
        <v>1</v>
      </c>
      <c r="Q4" s="88" t="str">
        <f>IF(O4=".","-",IF(O4&gt;P4,"g",IF(O4=P4,"d","v")))</f>
        <v>g</v>
      </c>
      <c r="R4" s="35">
        <v>1</v>
      </c>
      <c r="S4" s="32">
        <f>(N12)</f>
        <v>3</v>
      </c>
      <c r="T4" s="32">
        <f>(P12)</f>
        <v>0</v>
      </c>
      <c r="U4" s="88" t="str">
        <f>IF(S4=".","-",IF(S4&gt;T4,"g",IF(S4=T4,"d","v")))</f>
        <v>g</v>
      </c>
      <c r="V4" s="35">
        <v>4</v>
      </c>
      <c r="W4" s="32" t="str">
        <f>(N23)</f>
        <v>.</v>
      </c>
      <c r="X4" s="32" t="str">
        <f>(P23)</f>
        <v>.</v>
      </c>
      <c r="Y4" s="88" t="str">
        <f>IF(W4=".","-",IF(W4&gt;X4,"g",IF(W4=X4,"d","v")))</f>
        <v>-</v>
      </c>
      <c r="Z4" s="87"/>
      <c r="AA4" s="33">
        <f t="shared" si="0"/>
        <v>4</v>
      </c>
      <c r="AB4" s="32">
        <f t="shared" si="1"/>
        <v>3</v>
      </c>
      <c r="AC4" s="32">
        <f t="shared" si="2"/>
        <v>0</v>
      </c>
      <c r="AD4" s="32">
        <f t="shared" si="3"/>
        <v>1</v>
      </c>
      <c r="AE4" s="86">
        <f>SUM(IF(C4&lt;&gt;".",C4)+IF(K4&lt;&gt;".",K4)+IF(O4&lt;&gt;".",O4)+IF(S4&lt;&gt;".",S4)+IF(W4&lt;&gt;".",W4))</f>
        <v>10</v>
      </c>
      <c r="AF4" s="86">
        <f>SUM(IF(D4&lt;&gt;".",D4)+IF(L4&lt;&gt;".",L4)+IF(P4&lt;&gt;".",P4)+IF(T4&lt;&gt;".",T4)+IF(X4&lt;&gt;".",X4))</f>
        <v>3</v>
      </c>
      <c r="AG4" s="30">
        <f t="shared" si="4"/>
        <v>9</v>
      </c>
      <c r="AH4" s="4"/>
      <c r="AI4" s="28">
        <f t="shared" si="5"/>
        <v>1</v>
      </c>
      <c r="AJ4" s="84"/>
      <c r="AK4" s="17">
        <f t="shared" si="6"/>
        <v>7</v>
      </c>
      <c r="AL4" s="3"/>
    </row>
    <row r="5" spans="1:38" ht="18" x14ac:dyDescent="0.2">
      <c r="A5" s="38" t="s">
        <v>123</v>
      </c>
      <c r="B5" s="35">
        <v>4</v>
      </c>
      <c r="C5" s="32">
        <f>(P24)</f>
        <v>0</v>
      </c>
      <c r="D5" s="32">
        <f>(N24)</f>
        <v>2</v>
      </c>
      <c r="E5" s="88" t="str">
        <f>IF(C5=".","-",IF(C5&gt;D5,"g",IF(C5=D5,"d","v")))</f>
        <v>v</v>
      </c>
      <c r="F5" s="35">
        <v>3</v>
      </c>
      <c r="G5" s="32">
        <f>(P18)</f>
        <v>2</v>
      </c>
      <c r="H5" s="32">
        <f>(N18)</f>
        <v>1</v>
      </c>
      <c r="I5" s="88" t="str">
        <f>IF(G5=".","-",IF(G5&gt;H5,"g",IF(G5=H5,"d","v")))</f>
        <v>g</v>
      </c>
      <c r="J5" s="89"/>
      <c r="K5" s="36"/>
      <c r="L5" s="36"/>
      <c r="M5" s="36"/>
      <c r="N5" s="35">
        <v>1</v>
      </c>
      <c r="O5" s="32">
        <f>(N11)</f>
        <v>4</v>
      </c>
      <c r="P5" s="32">
        <f>(P11)</f>
        <v>0</v>
      </c>
      <c r="Q5" s="88" t="str">
        <f>IF(O5=".","-",IF(O5&gt;P5,"g",IF(O5=P5,"d","v")))</f>
        <v>g</v>
      </c>
      <c r="R5" s="35">
        <v>5</v>
      </c>
      <c r="S5" s="32">
        <f>(N27)</f>
        <v>4</v>
      </c>
      <c r="T5" s="32">
        <f>(P27)</f>
        <v>1</v>
      </c>
      <c r="U5" s="88" t="str">
        <f>IF(S5=".","-",IF(S5&gt;T5,"g",IF(S5=T5,"d","v")))</f>
        <v>g</v>
      </c>
      <c r="V5" s="35">
        <v>2</v>
      </c>
      <c r="W5" s="32" t="str">
        <f>(N14)</f>
        <v>.</v>
      </c>
      <c r="X5" s="32" t="str">
        <f>(P14)</f>
        <v>.</v>
      </c>
      <c r="Y5" s="88" t="str">
        <f>IF(W5=".","-",IF(W5&gt;X5,"g",IF(W5=X5,"d","v")))</f>
        <v>-</v>
      </c>
      <c r="Z5" s="87"/>
      <c r="AA5" s="33">
        <f t="shared" si="0"/>
        <v>4</v>
      </c>
      <c r="AB5" s="32">
        <f t="shared" si="1"/>
        <v>3</v>
      </c>
      <c r="AC5" s="32">
        <f t="shared" si="2"/>
        <v>0</v>
      </c>
      <c r="AD5" s="32">
        <f t="shared" si="3"/>
        <v>1</v>
      </c>
      <c r="AE5" s="86">
        <f>SUM(IF(C5&lt;&gt;".",C5)+IF(G5&lt;&gt;".",G5)+IF(O5&lt;&gt;".",O5)+IF(S5&lt;&gt;".",S5)+IF(W5&lt;&gt;".",W5))</f>
        <v>10</v>
      </c>
      <c r="AF5" s="86">
        <f>SUM(IF(H5&lt;&gt;".",H5)+IF(D5&lt;&gt;".",D5)+IF(P5&lt;&gt;".",P5)+IF(T5&lt;&gt;".",T5)+IF(X5&lt;&gt;".",X5))</f>
        <v>4</v>
      </c>
      <c r="AG5" s="30">
        <f t="shared" si="4"/>
        <v>9</v>
      </c>
      <c r="AH5" s="4"/>
      <c r="AI5" s="28">
        <f t="shared" si="5"/>
        <v>1</v>
      </c>
      <c r="AJ5" s="84"/>
      <c r="AK5" s="17">
        <f t="shared" si="6"/>
        <v>6</v>
      </c>
      <c r="AL5" s="3"/>
    </row>
    <row r="6" spans="1:38" ht="18" x14ac:dyDescent="0.2">
      <c r="A6" s="38" t="s">
        <v>124</v>
      </c>
      <c r="B6" s="35">
        <v>3</v>
      </c>
      <c r="C6" s="32">
        <f>(P19)</f>
        <v>0</v>
      </c>
      <c r="D6" s="32">
        <f>(N19)</f>
        <v>4</v>
      </c>
      <c r="E6" s="88" t="str">
        <f>IF(C6=".","-",IF(C6&gt;D6,"g",IF(C6=D6,"d","v")))</f>
        <v>v</v>
      </c>
      <c r="F6" s="35">
        <v>2</v>
      </c>
      <c r="G6" s="32">
        <f>(P15)</f>
        <v>1</v>
      </c>
      <c r="H6" s="32">
        <f>(N15)</f>
        <v>4</v>
      </c>
      <c r="I6" s="88" t="str">
        <f>IF(G6=".","-",IF(G6&gt;H6,"g",IF(G6=H6,"d","v")))</f>
        <v>v</v>
      </c>
      <c r="J6" s="35">
        <v>1</v>
      </c>
      <c r="K6" s="32">
        <f>(P11)</f>
        <v>0</v>
      </c>
      <c r="L6" s="32">
        <f>(N11)</f>
        <v>4</v>
      </c>
      <c r="M6" s="88" t="str">
        <f>IF(K6=".","-",IF(K6&gt;L6,"g",IF(K6=L6,"d","v")))</f>
        <v>v</v>
      </c>
      <c r="N6" s="37"/>
      <c r="O6" s="36"/>
      <c r="P6" s="36"/>
      <c r="Q6" s="36"/>
      <c r="R6" s="35">
        <v>4</v>
      </c>
      <c r="S6" s="32">
        <f>(N22)</f>
        <v>1</v>
      </c>
      <c r="T6" s="32">
        <f>(P22)</f>
        <v>0</v>
      </c>
      <c r="U6" s="88" t="str">
        <f>IF(S6=".","-",IF(S6&gt;T6,"g",IF(S6=T6,"d","v")))</f>
        <v>g</v>
      </c>
      <c r="V6" s="35">
        <v>5</v>
      </c>
      <c r="W6" s="32" t="str">
        <f>(N28)</f>
        <v>.</v>
      </c>
      <c r="X6" s="32" t="str">
        <f>(P28)</f>
        <v>.</v>
      </c>
      <c r="Y6" s="88" t="str">
        <f>IF(W6=".","-",IF(W6&gt;X6,"g",IF(W6=X6,"d","v")))</f>
        <v>-</v>
      </c>
      <c r="Z6" s="87"/>
      <c r="AA6" s="33">
        <f t="shared" si="0"/>
        <v>4</v>
      </c>
      <c r="AB6" s="32">
        <f t="shared" si="1"/>
        <v>1</v>
      </c>
      <c r="AC6" s="32">
        <f t="shared" si="2"/>
        <v>0</v>
      </c>
      <c r="AD6" s="32">
        <f t="shared" si="3"/>
        <v>3</v>
      </c>
      <c r="AE6" s="86">
        <f>SUM(IF(G6&lt;&gt;".",G6)+IF(K6&lt;&gt;".",K6)+IF(C6&lt;&gt;".",C6)+IF(S6&lt;&gt;".",S6)+IF(W6&lt;&gt;".",W6))</f>
        <v>2</v>
      </c>
      <c r="AF6" s="86">
        <f>SUM(IF(H6&lt;&gt;".",H6)+IF(L6&lt;&gt;".",L6)+IF(D6&lt;&gt;".",D6)+IF(T6&lt;&gt;".",T6)+IF(X6&lt;&gt;".",X6))</f>
        <v>12</v>
      </c>
      <c r="AG6" s="30">
        <f t="shared" si="4"/>
        <v>3</v>
      </c>
      <c r="AH6" s="4"/>
      <c r="AI6" s="28">
        <f t="shared" si="5"/>
        <v>4</v>
      </c>
      <c r="AJ6" s="84"/>
      <c r="AK6" s="17">
        <f t="shared" si="6"/>
        <v>-10</v>
      </c>
      <c r="AL6" s="3"/>
    </row>
    <row r="7" spans="1:38" ht="18" x14ac:dyDescent="0.2">
      <c r="A7" s="38" t="s">
        <v>127</v>
      </c>
      <c r="B7" s="35">
        <v>2</v>
      </c>
      <c r="C7" s="32">
        <f>(P16)</f>
        <v>0</v>
      </c>
      <c r="D7" s="32">
        <f>(N16)</f>
        <v>3</v>
      </c>
      <c r="E7" s="88" t="str">
        <f>IF(C7=".","-",IF(C7&gt;D7,"g",IF(C7=D7,"d","v")))</f>
        <v>v</v>
      </c>
      <c r="F7" s="35">
        <v>1</v>
      </c>
      <c r="G7" s="32">
        <f>(P12)</f>
        <v>0</v>
      </c>
      <c r="H7" s="32">
        <f>(N12)</f>
        <v>3</v>
      </c>
      <c r="I7" s="88" t="str">
        <f>IF(G7=".","-",IF(G7&gt;H7,"g",IF(G7=H7,"d","v")))</f>
        <v>v</v>
      </c>
      <c r="J7" s="35">
        <v>5</v>
      </c>
      <c r="K7" s="32">
        <f>(P27)</f>
        <v>1</v>
      </c>
      <c r="L7" s="32">
        <f>(N27)</f>
        <v>4</v>
      </c>
      <c r="M7" s="88" t="str">
        <f>IF(K7=".","-",IF(K7&gt;L7,"g",IF(K7=L7,"d","v")))</f>
        <v>v</v>
      </c>
      <c r="N7" s="35">
        <v>4</v>
      </c>
      <c r="O7" s="32">
        <f>(P22)</f>
        <v>0</v>
      </c>
      <c r="P7" s="32">
        <f>(N22)</f>
        <v>1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 t="str">
        <f>(N20)</f>
        <v>.</v>
      </c>
      <c r="X7" s="32" t="str">
        <f>(P20)</f>
        <v>.</v>
      </c>
      <c r="Y7" s="88" t="str">
        <f>IF(W7=".","-",IF(W7&gt;X7,"g",IF(W7=X7,"d","v")))</f>
        <v>-</v>
      </c>
      <c r="Z7" s="87"/>
      <c r="AA7" s="33">
        <f t="shared" si="0"/>
        <v>4</v>
      </c>
      <c r="AB7" s="32">
        <f t="shared" si="1"/>
        <v>0</v>
      </c>
      <c r="AC7" s="32">
        <f t="shared" si="2"/>
        <v>0</v>
      </c>
      <c r="AD7" s="32">
        <f t="shared" si="3"/>
        <v>4</v>
      </c>
      <c r="AE7" s="86">
        <f>SUM(IF(G7&lt;&gt;".",G7)+IF(K7&lt;&gt;".",K7)+IF(O7&lt;&gt;".",O7)+IF(C7&lt;&gt;".",C7)+IF(W7&lt;&gt;".",W7))</f>
        <v>1</v>
      </c>
      <c r="AF7" s="86">
        <f>SUM(IF(H7&lt;&gt;".",H7)+IF(L7&lt;&gt;".",L7)+IF(P7&lt;&gt;".",P7)+IF(D7&lt;&gt;".",D7)+IF(X7&lt;&gt;".",X7))</f>
        <v>11</v>
      </c>
      <c r="AG7" s="30">
        <f t="shared" si="4"/>
        <v>0</v>
      </c>
      <c r="AH7" s="29"/>
      <c r="AI7" s="28">
        <f t="shared" si="5"/>
        <v>5</v>
      </c>
      <c r="AJ7" s="84"/>
      <c r="AK7" s="17">
        <f t="shared" si="6"/>
        <v>-10</v>
      </c>
      <c r="AL7" s="3"/>
    </row>
    <row r="8" spans="1:38" s="12" customFormat="1" ht="18.75" thickBot="1" x14ac:dyDescent="0.25">
      <c r="A8" s="27" t="s">
        <v>129</v>
      </c>
      <c r="B8" s="26">
        <v>1</v>
      </c>
      <c r="C8" s="21" t="str">
        <f>(P10)</f>
        <v>.</v>
      </c>
      <c r="D8" s="21" t="str">
        <f>(N10)</f>
        <v>.</v>
      </c>
      <c r="E8" s="85" t="str">
        <f>IF(C8=".","-",IF(C8&gt;D8,"g",IF(C8=D8,"d","v")))</f>
        <v>-</v>
      </c>
      <c r="F8" s="26">
        <v>4</v>
      </c>
      <c r="G8" s="21" t="str">
        <f>(P23)</f>
        <v>.</v>
      </c>
      <c r="H8" s="21" t="str">
        <f>(N23)</f>
        <v>.</v>
      </c>
      <c r="I8" s="85" t="str">
        <f>IF(G8=".","-",IF(G8&gt;H8,"g",IF(G8=H8,"d","v")))</f>
        <v>-</v>
      </c>
      <c r="J8" s="26">
        <v>2</v>
      </c>
      <c r="K8" s="21" t="str">
        <f>(P14)</f>
        <v>.</v>
      </c>
      <c r="L8" s="21" t="str">
        <f>(N14)</f>
        <v>.</v>
      </c>
      <c r="M8" s="85" t="str">
        <f>IF(K8=".","-",IF(K8&gt;L8,"g",IF(K8=L8,"d","v")))</f>
        <v>-</v>
      </c>
      <c r="N8" s="26">
        <v>5</v>
      </c>
      <c r="O8" s="21" t="str">
        <f>(X6)</f>
        <v>.</v>
      </c>
      <c r="P8" s="21" t="str">
        <f>(W6)</f>
        <v>.</v>
      </c>
      <c r="Q8" s="85" t="str">
        <f>IF(O8=".","-",IF(O8&gt;P8,"g",IF(O8=P8,"d","v")))</f>
        <v>-</v>
      </c>
      <c r="R8" s="26">
        <v>3</v>
      </c>
      <c r="S8" s="21" t="str">
        <f>(P20)</f>
        <v>.</v>
      </c>
      <c r="T8" s="21" t="str">
        <f>(N20)</f>
        <v>.</v>
      </c>
      <c r="U8" s="85" t="str">
        <f>IF(S8=".","-",IF(S8&gt;T8,"g",IF(S8=T8,"d","v")))</f>
        <v>-</v>
      </c>
      <c r="V8" s="24"/>
      <c r="W8" s="23"/>
      <c r="X8" s="23"/>
      <c r="Y8" s="23"/>
      <c r="Z8" s="53"/>
      <c r="AA8" s="22">
        <f t="shared" si="0"/>
        <v>0</v>
      </c>
      <c r="AB8" s="21">
        <f t="shared" si="1"/>
        <v>0</v>
      </c>
      <c r="AC8" s="21">
        <f t="shared" si="2"/>
        <v>0</v>
      </c>
      <c r="AD8" s="21">
        <f t="shared" si="3"/>
        <v>0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0</v>
      </c>
      <c r="AG8" s="19">
        <f t="shared" si="4"/>
        <v>0</v>
      </c>
      <c r="AH8" s="4"/>
      <c r="AI8" s="18">
        <f t="shared" si="5"/>
        <v>5</v>
      </c>
      <c r="AJ8" s="84"/>
      <c r="AK8" s="17">
        <f t="shared" si="6"/>
        <v>0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Szirtes A.</v>
      </c>
      <c r="M10" s="1"/>
      <c r="N10" s="8" t="s">
        <v>0</v>
      </c>
      <c r="O10" s="68" t="s">
        <v>1</v>
      </c>
      <c r="P10" s="8" t="s">
        <v>0</v>
      </c>
      <c r="Q10" s="70"/>
      <c r="R10" s="7" t="str">
        <f>($A$8)</f>
        <v>kimaradó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Ürmös M.</v>
      </c>
      <c r="M11" s="1"/>
      <c r="N11" s="8">
        <v>4</v>
      </c>
      <c r="O11" s="68" t="s">
        <v>1</v>
      </c>
      <c r="P11" s="8">
        <v>0</v>
      </c>
      <c r="Q11" s="1"/>
      <c r="R11" s="7" t="str">
        <f>($A$6)</f>
        <v>Balázs M.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Maczelka Á.</v>
      </c>
      <c r="M12" s="1"/>
      <c r="N12" s="8">
        <v>3</v>
      </c>
      <c r="O12" s="68" t="s">
        <v>1</v>
      </c>
      <c r="P12" s="8">
        <v>0</v>
      </c>
      <c r="Q12" s="67"/>
      <c r="R12" s="7" t="str">
        <f>($A$7)</f>
        <v>Széll G.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Ürmös M.</v>
      </c>
      <c r="M14" s="1"/>
      <c r="N14" s="8" t="s">
        <v>0</v>
      </c>
      <c r="O14" s="68" t="s">
        <v>1</v>
      </c>
      <c r="P14" s="8" t="s">
        <v>0</v>
      </c>
      <c r="Q14" s="70"/>
      <c r="R14" s="7" t="str">
        <f>($A$8)</f>
        <v>kimaradó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Maczelka Á.</v>
      </c>
      <c r="N15" s="8">
        <v>4</v>
      </c>
      <c r="O15" s="68" t="s">
        <v>1</v>
      </c>
      <c r="P15" s="8">
        <v>1</v>
      </c>
      <c r="R15" s="7" t="str">
        <f>($A$6)</f>
        <v>Balázs M.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Szirtes A.</v>
      </c>
      <c r="N16" s="8">
        <v>3</v>
      </c>
      <c r="O16" s="68" t="s">
        <v>1</v>
      </c>
      <c r="P16" s="8">
        <v>0</v>
      </c>
      <c r="Q16" s="67"/>
      <c r="R16" s="7" t="str">
        <f>($A$7)</f>
        <v>Széll G.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Maczelka Á.</v>
      </c>
      <c r="N18" s="8">
        <v>1</v>
      </c>
      <c r="O18" s="68" t="s">
        <v>1</v>
      </c>
      <c r="P18" s="8">
        <v>2</v>
      </c>
      <c r="Q18" s="70"/>
      <c r="R18" s="7" t="str">
        <f>($A$5)</f>
        <v>Ürmös M.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Szirtes A.</v>
      </c>
      <c r="N19" s="8">
        <v>4</v>
      </c>
      <c r="O19" s="68" t="s">
        <v>1</v>
      </c>
      <c r="P19" s="8">
        <v>0</v>
      </c>
      <c r="R19" s="7" t="str">
        <f>($A$6)</f>
        <v>Balázs M.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Széll G.</v>
      </c>
      <c r="N20" s="8" t="s">
        <v>0</v>
      </c>
      <c r="O20" s="68" t="s">
        <v>1</v>
      </c>
      <c r="P20" s="8" t="s">
        <v>0</v>
      </c>
      <c r="Q20" s="67"/>
      <c r="R20" s="7" t="str">
        <f>($A$8)</f>
        <v>kimaradó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Balázs M.</v>
      </c>
      <c r="N22" s="8">
        <v>1</v>
      </c>
      <c r="O22" s="68" t="s">
        <v>1</v>
      </c>
      <c r="P22" s="8">
        <v>0</v>
      </c>
      <c r="Q22" s="70"/>
      <c r="R22" s="7" t="str">
        <f>($A$7)</f>
        <v>Széll G.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Maczelka Á.</v>
      </c>
      <c r="N23" s="8" t="s">
        <v>0</v>
      </c>
      <c r="O23" s="68" t="s">
        <v>1</v>
      </c>
      <c r="P23" s="8" t="s">
        <v>0</v>
      </c>
      <c r="R23" s="7" t="str">
        <f>($A$8)</f>
        <v>kimaradó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Szirtes A.</v>
      </c>
      <c r="N24" s="8">
        <v>2</v>
      </c>
      <c r="O24" s="68" t="s">
        <v>1</v>
      </c>
      <c r="P24" s="8">
        <v>0</v>
      </c>
      <c r="Q24" s="67"/>
      <c r="R24" s="7" t="str">
        <f>($A$5)</f>
        <v>Ürmös M.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Szirtes A.</v>
      </c>
      <c r="M26" s="70"/>
      <c r="N26" s="8">
        <v>0</v>
      </c>
      <c r="O26" s="68" t="s">
        <v>1</v>
      </c>
      <c r="P26" s="8">
        <v>2</v>
      </c>
      <c r="Q26" s="12"/>
      <c r="R26" s="7" t="str">
        <f>($A$4)</f>
        <v>Maczelka Á.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Ürmös M.</v>
      </c>
      <c r="N27" s="8">
        <v>4</v>
      </c>
      <c r="O27" s="68" t="s">
        <v>1</v>
      </c>
      <c r="P27" s="8">
        <v>1</v>
      </c>
      <c r="R27" s="7" t="str">
        <f>($A$7)</f>
        <v>Széll G.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Balázs M.</v>
      </c>
      <c r="N28" s="8" t="s">
        <v>0</v>
      </c>
      <c r="O28" s="68" t="s">
        <v>1</v>
      </c>
      <c r="P28" s="8" t="s">
        <v>0</v>
      </c>
      <c r="Q28" s="67"/>
      <c r="R28" s="7" t="str">
        <f>($A$8)</f>
        <v>kimaradó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6"/>
  <sheetViews>
    <sheetView tabSelected="1" workbookViewId="0">
      <selection activeCell="H1" sqref="H1"/>
    </sheetView>
  </sheetViews>
  <sheetFormatPr defaultRowHeight="15" x14ac:dyDescent="0.25"/>
  <sheetData>
    <row r="1" spans="1:10" ht="15.75" x14ac:dyDescent="0.25">
      <c r="A1" s="177"/>
      <c r="B1" s="178"/>
      <c r="C1" s="178"/>
      <c r="D1" s="178"/>
      <c r="E1" s="178"/>
      <c r="F1" s="179"/>
    </row>
    <row r="2" spans="1:10" ht="16.5" thickBot="1" x14ac:dyDescent="0.3">
      <c r="A2" s="188" t="s">
        <v>177</v>
      </c>
      <c r="B2" s="189"/>
      <c r="C2" s="189"/>
      <c r="D2" s="189"/>
      <c r="E2" s="189"/>
      <c r="F2" s="190"/>
    </row>
    <row r="3" spans="1:10" ht="16.5" thickBot="1" x14ac:dyDescent="0.3">
      <c r="A3" s="193" t="s">
        <v>93</v>
      </c>
      <c r="B3" s="194"/>
      <c r="C3" s="135" t="s">
        <v>1</v>
      </c>
      <c r="D3" s="195" t="s">
        <v>94</v>
      </c>
      <c r="E3" s="195"/>
      <c r="F3" s="136" t="s">
        <v>186</v>
      </c>
    </row>
    <row r="4" spans="1:10" ht="16.5" thickBot="1" x14ac:dyDescent="0.3">
      <c r="A4" s="188" t="s">
        <v>178</v>
      </c>
      <c r="B4" s="189"/>
      <c r="C4" s="189"/>
      <c r="D4" s="189"/>
      <c r="E4" s="189"/>
      <c r="F4" s="190"/>
    </row>
    <row r="5" spans="1:10" ht="15.75" x14ac:dyDescent="0.25">
      <c r="A5" s="196" t="s">
        <v>102</v>
      </c>
      <c r="B5" s="191"/>
      <c r="C5" s="137" t="s">
        <v>1</v>
      </c>
      <c r="D5" s="178" t="s">
        <v>101</v>
      </c>
      <c r="E5" s="178"/>
      <c r="F5" s="138" t="s">
        <v>187</v>
      </c>
    </row>
    <row r="6" spans="1:10" ht="15.75" x14ac:dyDescent="0.25">
      <c r="A6" s="180" t="s">
        <v>106</v>
      </c>
      <c r="B6" s="181"/>
      <c r="C6" s="131" t="s">
        <v>1</v>
      </c>
      <c r="D6" s="182" t="s">
        <v>99</v>
      </c>
      <c r="E6" s="182"/>
      <c r="F6" s="133" t="s">
        <v>182</v>
      </c>
    </row>
    <row r="7" spans="1:10" ht="15.75" x14ac:dyDescent="0.25">
      <c r="A7" s="180" t="s">
        <v>102</v>
      </c>
      <c r="B7" s="181"/>
      <c r="C7" s="131" t="s">
        <v>1</v>
      </c>
      <c r="D7" s="182" t="s">
        <v>106</v>
      </c>
      <c r="E7" s="182"/>
      <c r="F7" s="133" t="s">
        <v>182</v>
      </c>
    </row>
    <row r="8" spans="1:10" ht="16.5" thickBot="1" x14ac:dyDescent="0.3">
      <c r="A8" s="180" t="s">
        <v>101</v>
      </c>
      <c r="B8" s="181"/>
      <c r="C8" s="131" t="s">
        <v>1</v>
      </c>
      <c r="D8" s="182" t="s">
        <v>99</v>
      </c>
      <c r="E8" s="182"/>
      <c r="F8" s="133" t="s">
        <v>193</v>
      </c>
      <c r="I8" s="197" t="s">
        <v>194</v>
      </c>
      <c r="J8" s="197"/>
    </row>
    <row r="9" spans="1:10" ht="15.75" x14ac:dyDescent="0.25">
      <c r="A9" s="180" t="s">
        <v>102</v>
      </c>
      <c r="B9" s="181"/>
      <c r="C9" s="131" t="s">
        <v>1</v>
      </c>
      <c r="D9" s="182" t="s">
        <v>104</v>
      </c>
      <c r="E9" s="182"/>
      <c r="F9" s="133" t="s">
        <v>193</v>
      </c>
      <c r="G9" s="177" t="s">
        <v>175</v>
      </c>
      <c r="H9" s="179"/>
    </row>
    <row r="10" spans="1:10" ht="16.5" thickBot="1" x14ac:dyDescent="0.3">
      <c r="A10" s="187" t="s">
        <v>106</v>
      </c>
      <c r="B10" s="185"/>
      <c r="C10" s="132" t="s">
        <v>1</v>
      </c>
      <c r="D10" s="184" t="s">
        <v>98</v>
      </c>
      <c r="E10" s="184"/>
      <c r="F10" s="134" t="s">
        <v>196</v>
      </c>
      <c r="G10" s="187" t="s">
        <v>176</v>
      </c>
      <c r="H10" s="192"/>
    </row>
    <row r="11" spans="1:10" ht="16.5" thickBot="1" x14ac:dyDescent="0.3">
      <c r="A11" s="188" t="s">
        <v>179</v>
      </c>
      <c r="B11" s="189"/>
      <c r="C11" s="189"/>
      <c r="D11" s="189"/>
      <c r="E11" s="189"/>
      <c r="F11" s="190"/>
    </row>
    <row r="12" spans="1:10" ht="15.75" x14ac:dyDescent="0.25">
      <c r="A12" s="196" t="s">
        <v>116</v>
      </c>
      <c r="B12" s="191"/>
      <c r="C12" s="137" t="s">
        <v>1</v>
      </c>
      <c r="D12" s="178" t="s">
        <v>115</v>
      </c>
      <c r="E12" s="178"/>
      <c r="F12" s="138" t="s">
        <v>188</v>
      </c>
    </row>
    <row r="13" spans="1:10" ht="16.5" thickBot="1" x14ac:dyDescent="0.3">
      <c r="A13" s="180" t="s">
        <v>113</v>
      </c>
      <c r="B13" s="181"/>
      <c r="C13" s="131" t="s">
        <v>1</v>
      </c>
      <c r="D13" s="182" t="s">
        <v>114</v>
      </c>
      <c r="E13" s="182"/>
      <c r="F13" s="133" t="s">
        <v>189</v>
      </c>
    </row>
    <row r="14" spans="1:10" ht="15.75" x14ac:dyDescent="0.25">
      <c r="A14" s="186" t="s">
        <v>116</v>
      </c>
      <c r="B14" s="182"/>
      <c r="C14" s="131" t="s">
        <v>1</v>
      </c>
      <c r="D14" s="181" t="s">
        <v>113</v>
      </c>
      <c r="E14" s="181"/>
      <c r="F14" s="133" t="s">
        <v>192</v>
      </c>
      <c r="G14" s="177" t="s">
        <v>175</v>
      </c>
      <c r="H14" s="179"/>
    </row>
    <row r="15" spans="1:10" ht="16.5" thickBot="1" x14ac:dyDescent="0.3">
      <c r="A15" s="183" t="s">
        <v>115</v>
      </c>
      <c r="B15" s="184"/>
      <c r="C15" s="132" t="s">
        <v>1</v>
      </c>
      <c r="D15" s="185" t="s">
        <v>114</v>
      </c>
      <c r="E15" s="185"/>
      <c r="F15" s="134" t="s">
        <v>182</v>
      </c>
      <c r="G15" s="187" t="s">
        <v>176</v>
      </c>
      <c r="H15" s="192"/>
    </row>
    <row r="16" spans="1:10" ht="16.5" thickBot="1" x14ac:dyDescent="0.3">
      <c r="A16" s="188" t="s">
        <v>180</v>
      </c>
      <c r="B16" s="189"/>
      <c r="C16" s="189"/>
      <c r="D16" s="189"/>
      <c r="E16" s="189"/>
      <c r="F16" s="190"/>
    </row>
    <row r="17" spans="1:10" ht="15.75" x14ac:dyDescent="0.25">
      <c r="A17" s="177" t="s">
        <v>122</v>
      </c>
      <c r="B17" s="178"/>
      <c r="C17" s="137" t="s">
        <v>1</v>
      </c>
      <c r="D17" s="191" t="s">
        <v>119</v>
      </c>
      <c r="E17" s="191"/>
      <c r="F17" s="138" t="s">
        <v>192</v>
      </c>
    </row>
    <row r="18" spans="1:10" ht="15.75" x14ac:dyDescent="0.25">
      <c r="A18" s="180" t="s">
        <v>120</v>
      </c>
      <c r="B18" s="181"/>
      <c r="C18" s="131" t="s">
        <v>1</v>
      </c>
      <c r="D18" s="182" t="s">
        <v>118</v>
      </c>
      <c r="E18" s="182"/>
      <c r="F18" s="133" t="s">
        <v>190</v>
      </c>
    </row>
    <row r="19" spans="1:10" ht="15.75" x14ac:dyDescent="0.25">
      <c r="A19" s="180" t="s">
        <v>125</v>
      </c>
      <c r="B19" s="181"/>
      <c r="C19" s="131" t="s">
        <v>1</v>
      </c>
      <c r="D19" s="182" t="s">
        <v>124</v>
      </c>
      <c r="E19" s="182"/>
      <c r="F19" s="133" t="s">
        <v>191</v>
      </c>
    </row>
    <row r="20" spans="1:10" ht="15.75" x14ac:dyDescent="0.25">
      <c r="A20" s="186" t="s">
        <v>123</v>
      </c>
      <c r="B20" s="182"/>
      <c r="C20" s="131" t="s">
        <v>1</v>
      </c>
      <c r="D20" s="181" t="s">
        <v>126</v>
      </c>
      <c r="E20" s="181"/>
      <c r="F20" s="133" t="s">
        <v>181</v>
      </c>
      <c r="I20" s="197" t="s">
        <v>194</v>
      </c>
      <c r="J20" s="197"/>
    </row>
    <row r="21" spans="1:10" ht="16.5" thickBot="1" x14ac:dyDescent="0.3">
      <c r="A21" s="180" t="s">
        <v>121</v>
      </c>
      <c r="B21" s="181"/>
      <c r="C21" s="131" t="s">
        <v>1</v>
      </c>
      <c r="D21" s="182" t="s">
        <v>127</v>
      </c>
      <c r="E21" s="182"/>
      <c r="F21" s="133" t="s">
        <v>187</v>
      </c>
    </row>
    <row r="22" spans="1:10" ht="15.75" x14ac:dyDescent="0.25">
      <c r="A22" s="180" t="s">
        <v>119</v>
      </c>
      <c r="B22" s="181"/>
      <c r="C22" s="131" t="s">
        <v>1</v>
      </c>
      <c r="D22" s="182" t="s">
        <v>120</v>
      </c>
      <c r="E22" s="182"/>
      <c r="F22" s="133" t="s">
        <v>191</v>
      </c>
      <c r="G22" s="177" t="s">
        <v>175</v>
      </c>
      <c r="H22" s="179"/>
    </row>
    <row r="23" spans="1:10" ht="15.75" x14ac:dyDescent="0.25">
      <c r="A23" s="186" t="s">
        <v>122</v>
      </c>
      <c r="B23" s="182"/>
      <c r="C23" s="131" t="s">
        <v>1</v>
      </c>
      <c r="D23" s="181" t="s">
        <v>118</v>
      </c>
      <c r="E23" s="181"/>
      <c r="F23" s="133" t="s">
        <v>195</v>
      </c>
      <c r="G23" s="186" t="s">
        <v>176</v>
      </c>
      <c r="H23" s="198"/>
    </row>
    <row r="24" spans="1:10" ht="15.75" x14ac:dyDescent="0.25">
      <c r="A24" s="186" t="s">
        <v>125</v>
      </c>
      <c r="B24" s="182"/>
      <c r="C24" s="131" t="s">
        <v>1</v>
      </c>
      <c r="D24" s="181" t="s">
        <v>126</v>
      </c>
      <c r="E24" s="181"/>
      <c r="F24" s="133" t="s">
        <v>182</v>
      </c>
      <c r="G24" s="186" t="s">
        <v>183</v>
      </c>
      <c r="H24" s="198"/>
    </row>
    <row r="25" spans="1:10" ht="15.75" x14ac:dyDescent="0.25">
      <c r="A25" s="180" t="s">
        <v>124</v>
      </c>
      <c r="B25" s="181"/>
      <c r="C25" s="131" t="s">
        <v>1</v>
      </c>
      <c r="D25" s="182" t="s">
        <v>123</v>
      </c>
      <c r="E25" s="182"/>
      <c r="F25" s="133" t="s">
        <v>193</v>
      </c>
      <c r="G25" s="186" t="s">
        <v>184</v>
      </c>
      <c r="H25" s="198"/>
      <c r="I25" s="197" t="s">
        <v>194</v>
      </c>
      <c r="J25" s="197"/>
    </row>
    <row r="26" spans="1:10" ht="16.5" thickBot="1" x14ac:dyDescent="0.3">
      <c r="A26" s="183" t="s">
        <v>121</v>
      </c>
      <c r="B26" s="184"/>
      <c r="C26" s="132" t="s">
        <v>1</v>
      </c>
      <c r="D26" s="185" t="s">
        <v>127</v>
      </c>
      <c r="E26" s="185"/>
      <c r="F26" s="134" t="s">
        <v>187</v>
      </c>
      <c r="G26" s="187" t="s">
        <v>185</v>
      </c>
      <c r="H26" s="192"/>
    </row>
  </sheetData>
  <mergeCells count="59">
    <mergeCell ref="I8:J8"/>
    <mergeCell ref="I20:J20"/>
    <mergeCell ref="I25:J25"/>
    <mergeCell ref="G14:H14"/>
    <mergeCell ref="G15:H15"/>
    <mergeCell ref="G9:H9"/>
    <mergeCell ref="G10:H10"/>
    <mergeCell ref="G22:H22"/>
    <mergeCell ref="G23:H23"/>
    <mergeCell ref="G24:H24"/>
    <mergeCell ref="G25:H25"/>
    <mergeCell ref="G26:H26"/>
    <mergeCell ref="A3:B3"/>
    <mergeCell ref="D3:E3"/>
    <mergeCell ref="A2:F2"/>
    <mergeCell ref="A4:F4"/>
    <mergeCell ref="A5:B5"/>
    <mergeCell ref="D5:E5"/>
    <mergeCell ref="A12:B12"/>
    <mergeCell ref="D12:E12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F11"/>
    <mergeCell ref="A19:B19"/>
    <mergeCell ref="D19:E19"/>
    <mergeCell ref="A13:B13"/>
    <mergeCell ref="D13:E13"/>
    <mergeCell ref="A14:B14"/>
    <mergeCell ref="D14:E14"/>
    <mergeCell ref="A15:B15"/>
    <mergeCell ref="D15:E15"/>
    <mergeCell ref="A16:F16"/>
    <mergeCell ref="A17:B17"/>
    <mergeCell ref="D17:E17"/>
    <mergeCell ref="A18:B18"/>
    <mergeCell ref="A1:F1"/>
    <mergeCell ref="A22:B22"/>
    <mergeCell ref="D22:E22"/>
    <mergeCell ref="A26:B26"/>
    <mergeCell ref="D26:E26"/>
    <mergeCell ref="A23:B23"/>
    <mergeCell ref="D23:E23"/>
    <mergeCell ref="A24:B24"/>
    <mergeCell ref="D24:E24"/>
    <mergeCell ref="A25:B25"/>
    <mergeCell ref="D25:E25"/>
    <mergeCell ref="D18:E18"/>
    <mergeCell ref="A20:B20"/>
    <mergeCell ref="D20:E20"/>
    <mergeCell ref="A21:B21"/>
    <mergeCell ref="D21:E2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1"/>
  <sheetViews>
    <sheetView workbookViewId="0">
      <selection activeCell="A6" sqref="A6"/>
    </sheetView>
  </sheetViews>
  <sheetFormatPr defaultRowHeight="15" x14ac:dyDescent="0.25"/>
  <sheetData>
    <row r="1" spans="1:15" ht="16.5" thickBot="1" x14ac:dyDescent="0.3">
      <c r="A1" s="205" t="s">
        <v>197</v>
      </c>
      <c r="B1" s="206"/>
      <c r="C1" s="207"/>
      <c r="D1" s="202" t="s">
        <v>14</v>
      </c>
      <c r="E1" s="203"/>
      <c r="F1" s="204"/>
      <c r="G1" s="205" t="s">
        <v>13</v>
      </c>
      <c r="H1" s="206"/>
      <c r="I1" s="207"/>
      <c r="J1" s="202" t="s">
        <v>12</v>
      </c>
      <c r="K1" s="203"/>
      <c r="L1" s="204"/>
      <c r="M1" s="205" t="s">
        <v>11</v>
      </c>
      <c r="N1" s="206"/>
      <c r="O1" s="207"/>
    </row>
    <row r="2" spans="1:15" ht="15.75" x14ac:dyDescent="0.25">
      <c r="A2" s="139" t="s">
        <v>161</v>
      </c>
      <c r="B2" s="199" t="s">
        <v>90</v>
      </c>
      <c r="C2" s="200"/>
      <c r="D2" s="142" t="s">
        <v>161</v>
      </c>
      <c r="E2" s="153" t="s">
        <v>90</v>
      </c>
      <c r="F2" s="201"/>
      <c r="G2" s="139" t="s">
        <v>161</v>
      </c>
      <c r="H2" s="199" t="s">
        <v>102</v>
      </c>
      <c r="I2" s="200"/>
      <c r="J2" s="142" t="s">
        <v>161</v>
      </c>
      <c r="K2" s="153" t="s">
        <v>113</v>
      </c>
      <c r="L2" s="201"/>
      <c r="M2" s="139" t="s">
        <v>161</v>
      </c>
      <c r="N2" s="199" t="s">
        <v>119</v>
      </c>
      <c r="O2" s="200"/>
    </row>
    <row r="3" spans="1:15" ht="15.75" x14ac:dyDescent="0.25">
      <c r="A3" s="140" t="s">
        <v>162</v>
      </c>
      <c r="B3" s="208" t="s">
        <v>92</v>
      </c>
      <c r="C3" s="209"/>
      <c r="D3" s="143" t="s">
        <v>162</v>
      </c>
      <c r="E3" s="145" t="s">
        <v>92</v>
      </c>
      <c r="F3" s="213"/>
      <c r="G3" s="140" t="s">
        <v>162</v>
      </c>
      <c r="H3" s="208" t="s">
        <v>104</v>
      </c>
      <c r="I3" s="209"/>
      <c r="J3" s="143" t="s">
        <v>162</v>
      </c>
      <c r="K3" s="145" t="s">
        <v>116</v>
      </c>
      <c r="L3" s="213"/>
      <c r="M3" s="140" t="s">
        <v>162</v>
      </c>
      <c r="N3" s="208" t="s">
        <v>120</v>
      </c>
      <c r="O3" s="209"/>
    </row>
    <row r="4" spans="1:15" ht="16.5" thickBot="1" x14ac:dyDescent="0.3">
      <c r="A4" s="141" t="s">
        <v>163</v>
      </c>
      <c r="B4" s="211" t="s">
        <v>104</v>
      </c>
      <c r="C4" s="212"/>
      <c r="D4" s="144" t="s">
        <v>163</v>
      </c>
      <c r="E4" s="157" t="s">
        <v>91</v>
      </c>
      <c r="F4" s="210"/>
      <c r="G4" s="141" t="s">
        <v>163</v>
      </c>
      <c r="H4" s="211" t="s">
        <v>98</v>
      </c>
      <c r="I4" s="212"/>
      <c r="J4" s="144" t="s">
        <v>163</v>
      </c>
      <c r="K4" s="157" t="s">
        <v>115</v>
      </c>
      <c r="L4" s="210"/>
      <c r="M4" s="141" t="s">
        <v>163</v>
      </c>
      <c r="N4" s="211" t="s">
        <v>118</v>
      </c>
      <c r="O4" s="212"/>
    </row>
    <row r="5" spans="1:15" x14ac:dyDescent="0.25"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5" x14ac:dyDescent="0.25"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x14ac:dyDescent="0.25"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5" x14ac:dyDescent="0.25"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x14ac:dyDescent="0.25"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spans="1:15" x14ac:dyDescent="0.25"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</row>
    <row r="11" spans="1:15" x14ac:dyDescent="0.25"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</row>
    <row r="12" spans="1:15" x14ac:dyDescent="0.25"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</row>
    <row r="13" spans="1:15" x14ac:dyDescent="0.25"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x14ac:dyDescent="0.25"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</row>
    <row r="15" spans="1:15" x14ac:dyDescent="0.25"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spans="1:15" x14ac:dyDescent="0.25"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spans="4:15" x14ac:dyDescent="0.25"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spans="4:15" x14ac:dyDescent="0.25"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4:15" x14ac:dyDescent="0.25"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4:15" x14ac:dyDescent="0.25"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4:15" x14ac:dyDescent="0.25"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4:15" x14ac:dyDescent="0.25"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4:15" x14ac:dyDescent="0.25"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4:15" x14ac:dyDescent="0.25"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4:15" x14ac:dyDescent="0.25"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spans="4:15" x14ac:dyDescent="0.25"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4:15" x14ac:dyDescent="0.25"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</row>
    <row r="28" spans="4:15" x14ac:dyDescent="0.25"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4:15" x14ac:dyDescent="0.25"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4:15" x14ac:dyDescent="0.25"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4:15" x14ac:dyDescent="0.25"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4:15" x14ac:dyDescent="0.25"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4:15" x14ac:dyDescent="0.25"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4:15" x14ac:dyDescent="0.25"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4:15" x14ac:dyDescent="0.25"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4:15" x14ac:dyDescent="0.25"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4:15" x14ac:dyDescent="0.25"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4:15" x14ac:dyDescent="0.25"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4:15" x14ac:dyDescent="0.25"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4:15" x14ac:dyDescent="0.25"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4:15" x14ac:dyDescent="0.25"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4:15" x14ac:dyDescent="0.25"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4:15" x14ac:dyDescent="0.25"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4:15" x14ac:dyDescent="0.25"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4:15" x14ac:dyDescent="0.25"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4:15" x14ac:dyDescent="0.25"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4:15" x14ac:dyDescent="0.25"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4:15" x14ac:dyDescent="0.25">
      <c r="G48" s="126"/>
      <c r="H48" s="126"/>
      <c r="I48" s="126"/>
      <c r="J48" s="126"/>
      <c r="K48" s="126"/>
      <c r="L48" s="126"/>
      <c r="M48" s="126"/>
      <c r="N48" s="126"/>
      <c r="O48" s="126"/>
    </row>
    <row r="49" spans="7:15" x14ac:dyDescent="0.25">
      <c r="G49" s="126"/>
      <c r="H49" s="126"/>
      <c r="I49" s="126"/>
      <c r="J49" s="126"/>
      <c r="K49" s="126"/>
      <c r="L49" s="126"/>
      <c r="M49" s="126"/>
      <c r="N49" s="126"/>
      <c r="O49" s="126"/>
    </row>
    <row r="50" spans="7:15" x14ac:dyDescent="0.25">
      <c r="G50" s="126"/>
      <c r="H50" s="126"/>
      <c r="I50" s="126"/>
      <c r="J50" s="126"/>
      <c r="K50" s="126"/>
      <c r="L50" s="126"/>
      <c r="M50" s="126"/>
      <c r="N50" s="126"/>
      <c r="O50" s="126"/>
    </row>
    <row r="51" spans="7:15" x14ac:dyDescent="0.25">
      <c r="G51" s="126"/>
      <c r="H51" s="126"/>
      <c r="I51" s="126"/>
      <c r="J51" s="126"/>
      <c r="K51" s="126"/>
      <c r="L51" s="126"/>
      <c r="M51" s="126"/>
      <c r="N51" s="126"/>
      <c r="O51" s="126"/>
    </row>
  </sheetData>
  <mergeCells count="20">
    <mergeCell ref="B3:C3"/>
    <mergeCell ref="E3:F3"/>
    <mergeCell ref="H3:I3"/>
    <mergeCell ref="K3:L3"/>
    <mergeCell ref="B4:C4"/>
    <mergeCell ref="N3:O3"/>
    <mergeCell ref="E4:F4"/>
    <mergeCell ref="H4:I4"/>
    <mergeCell ref="K4:L4"/>
    <mergeCell ref="N4:O4"/>
    <mergeCell ref="D1:F1"/>
    <mergeCell ref="G1:I1"/>
    <mergeCell ref="J1:L1"/>
    <mergeCell ref="M1:O1"/>
    <mergeCell ref="A1:C1"/>
    <mergeCell ref="B2:C2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52"/>
  <sheetViews>
    <sheetView workbookViewId="0">
      <pane xSplit="1" topLeftCell="T1" activePane="topRight" state="frozen"/>
      <selection pane="topRight" activeCell="T23" sqref="T23"/>
    </sheetView>
  </sheetViews>
  <sheetFormatPr defaultRowHeight="15" x14ac:dyDescent="0.25"/>
  <cols>
    <col min="1" max="1" width="15.7109375" style="113" customWidth="1"/>
    <col min="2" max="2" width="15.7109375" style="111" customWidth="1"/>
    <col min="3" max="3" width="15.7109375" style="112" customWidth="1"/>
    <col min="4" max="4" width="15.7109375" style="111" customWidth="1"/>
    <col min="5" max="5" width="15.7109375" style="112" customWidth="1"/>
    <col min="6" max="6" width="15.7109375" style="111" customWidth="1"/>
    <col min="7" max="7" width="15.7109375" style="112" customWidth="1"/>
    <col min="8" max="8" width="15.7109375" style="111" customWidth="1"/>
    <col min="9" max="9" width="15.7109375" style="112" customWidth="1"/>
    <col min="10" max="10" width="15.7109375" style="111" customWidth="1"/>
    <col min="11" max="11" width="15.7109375" style="112" customWidth="1"/>
    <col min="12" max="12" width="15.7109375" style="111" customWidth="1"/>
    <col min="13" max="13" width="15.7109375" style="112" customWidth="1"/>
    <col min="14" max="14" width="15.7109375" style="111" customWidth="1"/>
    <col min="15" max="15" width="15.7109375" style="112" customWidth="1"/>
    <col min="16" max="16" width="15.7109375" style="111" customWidth="1"/>
    <col min="17" max="17" width="15.7109375" style="112" customWidth="1"/>
    <col min="18" max="18" width="15.7109375" style="111" customWidth="1"/>
    <col min="19" max="19" width="15.7109375" style="112" customWidth="1"/>
    <col min="20" max="20" width="15.7109375" style="111" customWidth="1"/>
    <col min="21" max="21" width="15.7109375" style="112" customWidth="1"/>
    <col min="22" max="22" width="15.7109375" style="111" customWidth="1"/>
    <col min="23" max="23" width="15.7109375" style="112" customWidth="1"/>
    <col min="24" max="24" width="15.7109375" style="111" customWidth="1"/>
    <col min="25" max="25" width="15.7109375" style="112" customWidth="1"/>
    <col min="26" max="26" width="15.7109375" style="111" customWidth="1"/>
    <col min="27" max="27" width="15.7109375" style="112" customWidth="1"/>
    <col min="28" max="28" width="15.7109375" style="111" customWidth="1"/>
    <col min="29" max="29" width="15.7109375" style="112" customWidth="1"/>
    <col min="30" max="30" width="15.7109375" style="111" customWidth="1"/>
    <col min="31" max="31" width="15.7109375" style="112" customWidth="1"/>
    <col min="32" max="32" width="15.7109375" style="111" customWidth="1"/>
    <col min="33" max="33" width="15.7109375" style="112" customWidth="1"/>
    <col min="34" max="34" width="15.7109375" style="111" customWidth="1"/>
    <col min="35" max="35" width="15.7109375" style="112" customWidth="1"/>
    <col min="36" max="16384" width="9.140625" style="111"/>
  </cols>
  <sheetData>
    <row r="1" spans="1:35" x14ac:dyDescent="0.25">
      <c r="A1" s="118"/>
      <c r="B1" s="171" t="s">
        <v>39</v>
      </c>
      <c r="C1" s="172"/>
      <c r="D1" s="171" t="s">
        <v>38</v>
      </c>
      <c r="E1" s="172"/>
      <c r="F1" s="171" t="s">
        <v>37</v>
      </c>
      <c r="G1" s="172"/>
      <c r="H1" s="171" t="s">
        <v>36</v>
      </c>
      <c r="I1" s="172"/>
      <c r="J1" s="171" t="s">
        <v>35</v>
      </c>
      <c r="K1" s="172"/>
      <c r="L1" s="171" t="s">
        <v>34</v>
      </c>
      <c r="M1" s="172"/>
      <c r="N1" s="171" t="s">
        <v>33</v>
      </c>
      <c r="O1" s="172"/>
      <c r="P1" s="171" t="s">
        <v>145</v>
      </c>
      <c r="Q1" s="172"/>
      <c r="R1" s="171" t="s">
        <v>146</v>
      </c>
      <c r="S1" s="172"/>
      <c r="T1" s="171" t="s">
        <v>39</v>
      </c>
      <c r="U1" s="172"/>
      <c r="V1" s="171" t="s">
        <v>38</v>
      </c>
      <c r="W1" s="172"/>
      <c r="X1" s="171" t="s">
        <v>37</v>
      </c>
      <c r="Y1" s="172"/>
      <c r="Z1" s="171" t="s">
        <v>36</v>
      </c>
      <c r="AA1" s="172"/>
      <c r="AB1" s="171" t="s">
        <v>35</v>
      </c>
      <c r="AC1" s="172"/>
      <c r="AD1" s="171" t="s">
        <v>34</v>
      </c>
      <c r="AE1" s="172"/>
      <c r="AF1" s="171" t="s">
        <v>33</v>
      </c>
      <c r="AG1" s="172"/>
      <c r="AH1" s="171" t="s">
        <v>156</v>
      </c>
      <c r="AI1" s="172"/>
    </row>
    <row r="2" spans="1:35" ht="15.75" x14ac:dyDescent="0.25">
      <c r="A2" s="118"/>
      <c r="B2" s="169" t="s">
        <v>138</v>
      </c>
      <c r="C2" s="170"/>
      <c r="D2" s="169" t="s">
        <v>139</v>
      </c>
      <c r="E2" s="170"/>
      <c r="F2" s="169" t="s">
        <v>140</v>
      </c>
      <c r="G2" s="170"/>
      <c r="H2" s="169" t="s">
        <v>141</v>
      </c>
      <c r="I2" s="170"/>
      <c r="J2" s="169" t="s">
        <v>142</v>
      </c>
      <c r="K2" s="170"/>
      <c r="L2" s="169" t="s">
        <v>143</v>
      </c>
      <c r="M2" s="170"/>
      <c r="N2" s="169" t="s">
        <v>144</v>
      </c>
      <c r="O2" s="170"/>
      <c r="P2" s="169" t="s">
        <v>147</v>
      </c>
      <c r="Q2" s="170"/>
      <c r="R2" s="169" t="s">
        <v>148</v>
      </c>
      <c r="S2" s="170"/>
      <c r="T2" s="169" t="s">
        <v>149</v>
      </c>
      <c r="U2" s="170"/>
      <c r="V2" s="169" t="s">
        <v>150</v>
      </c>
      <c r="W2" s="170"/>
      <c r="X2" s="169" t="s">
        <v>151</v>
      </c>
      <c r="Y2" s="170"/>
      <c r="Z2" s="169" t="s">
        <v>152</v>
      </c>
      <c r="AA2" s="170"/>
      <c r="AB2" s="169" t="s">
        <v>153</v>
      </c>
      <c r="AC2" s="170"/>
      <c r="AD2" s="169" t="s">
        <v>154</v>
      </c>
      <c r="AE2" s="170"/>
      <c r="AF2" s="169" t="s">
        <v>155</v>
      </c>
      <c r="AG2" s="170"/>
      <c r="AH2" s="169" t="s">
        <v>157</v>
      </c>
      <c r="AI2" s="170"/>
    </row>
    <row r="3" spans="1:35" x14ac:dyDescent="0.25">
      <c r="A3" s="117" t="s">
        <v>32</v>
      </c>
      <c r="B3" s="117" t="s">
        <v>90</v>
      </c>
      <c r="C3" s="116" t="s">
        <v>114</v>
      </c>
      <c r="D3" s="117" t="s">
        <v>94</v>
      </c>
      <c r="E3" s="116" t="s">
        <v>105</v>
      </c>
      <c r="F3" s="117" t="s">
        <v>90</v>
      </c>
      <c r="G3" s="116" t="s">
        <v>106</v>
      </c>
      <c r="H3" s="117" t="s">
        <v>105</v>
      </c>
      <c r="I3" s="116" t="s">
        <v>110</v>
      </c>
      <c r="J3" s="117" t="s">
        <v>90</v>
      </c>
      <c r="K3" s="116" t="s">
        <v>115</v>
      </c>
      <c r="L3" s="117" t="s">
        <v>98</v>
      </c>
      <c r="M3" s="116" t="s">
        <v>115</v>
      </c>
      <c r="N3" s="117" t="s">
        <v>90</v>
      </c>
      <c r="O3" s="116" t="s">
        <v>98</v>
      </c>
      <c r="P3" s="117" t="s">
        <v>90</v>
      </c>
      <c r="Q3" s="116" t="s">
        <v>93</v>
      </c>
      <c r="R3" s="117" t="s">
        <v>90</v>
      </c>
      <c r="S3" s="116" t="s">
        <v>93</v>
      </c>
      <c r="T3" s="117" t="s">
        <v>90</v>
      </c>
      <c r="U3" s="116" t="s">
        <v>97</v>
      </c>
      <c r="V3" s="117" t="s">
        <v>90</v>
      </c>
      <c r="W3" s="116" t="s">
        <v>98</v>
      </c>
      <c r="X3" s="117" t="s">
        <v>90</v>
      </c>
      <c r="Y3" s="116" t="s">
        <v>105</v>
      </c>
      <c r="Z3" s="117" t="s">
        <v>90</v>
      </c>
      <c r="AA3" s="116" t="s">
        <v>92</v>
      </c>
      <c r="AB3" s="117" t="s">
        <v>90</v>
      </c>
      <c r="AC3" s="116" t="s">
        <v>100</v>
      </c>
      <c r="AD3" s="117" t="s">
        <v>90</v>
      </c>
      <c r="AE3" s="116" t="s">
        <v>91</v>
      </c>
      <c r="AF3" s="117" t="s">
        <v>90</v>
      </c>
      <c r="AG3" s="116" t="s">
        <v>104</v>
      </c>
      <c r="AH3" s="117" t="s">
        <v>102</v>
      </c>
      <c r="AI3" s="116" t="s">
        <v>104</v>
      </c>
    </row>
    <row r="4" spans="1:35" x14ac:dyDescent="0.25">
      <c r="A4" s="115" t="s">
        <v>31</v>
      </c>
      <c r="B4" s="115" t="s">
        <v>98</v>
      </c>
      <c r="C4" s="114" t="s">
        <v>107</v>
      </c>
      <c r="D4" s="115" t="s">
        <v>93</v>
      </c>
      <c r="E4" s="114" t="s">
        <v>102</v>
      </c>
      <c r="F4" s="115" t="s">
        <v>98</v>
      </c>
      <c r="G4" s="114" t="s">
        <v>99</v>
      </c>
      <c r="H4" s="115" t="s">
        <v>94</v>
      </c>
      <c r="I4" s="114" t="s">
        <v>102</v>
      </c>
      <c r="J4" s="115" t="s">
        <v>98</v>
      </c>
      <c r="K4" s="114" t="s">
        <v>114</v>
      </c>
      <c r="L4" s="115" t="s">
        <v>99</v>
      </c>
      <c r="M4" s="114" t="s">
        <v>114</v>
      </c>
      <c r="N4" s="115" t="s">
        <v>99</v>
      </c>
      <c r="O4" s="114" t="s">
        <v>115</v>
      </c>
      <c r="P4" s="115" t="s">
        <v>104</v>
      </c>
      <c r="Q4" s="114" t="s">
        <v>95</v>
      </c>
      <c r="R4" s="115" t="s">
        <v>104</v>
      </c>
      <c r="S4" s="114" t="s">
        <v>95</v>
      </c>
      <c r="T4" s="115" t="s">
        <v>104</v>
      </c>
      <c r="U4" s="114" t="s">
        <v>100</v>
      </c>
      <c r="V4" s="115" t="s">
        <v>104</v>
      </c>
      <c r="W4" s="114" t="s">
        <v>105</v>
      </c>
      <c r="X4" s="115" t="s">
        <v>104</v>
      </c>
      <c r="Y4" s="114" t="s">
        <v>97</v>
      </c>
      <c r="Z4" s="115" t="s">
        <v>104</v>
      </c>
      <c r="AA4" s="114" t="s">
        <v>98</v>
      </c>
      <c r="AB4" s="115" t="s">
        <v>104</v>
      </c>
      <c r="AC4" s="114" t="s">
        <v>91</v>
      </c>
      <c r="AD4" s="115" t="s">
        <v>104</v>
      </c>
      <c r="AE4" s="114" t="s">
        <v>92</v>
      </c>
      <c r="AF4" s="115" t="s">
        <v>91</v>
      </c>
      <c r="AG4" s="114" t="s">
        <v>98</v>
      </c>
      <c r="AH4" s="115" t="s">
        <v>106</v>
      </c>
      <c r="AI4" s="114" t="s">
        <v>98</v>
      </c>
    </row>
    <row r="5" spans="1:35" x14ac:dyDescent="0.25">
      <c r="A5" s="117" t="s">
        <v>30</v>
      </c>
      <c r="B5" s="117" t="s">
        <v>99</v>
      </c>
      <c r="C5" s="116" t="s">
        <v>106</v>
      </c>
      <c r="D5" s="117" t="s">
        <v>108</v>
      </c>
      <c r="E5" s="116" t="s">
        <v>110</v>
      </c>
      <c r="F5" s="117" t="s">
        <v>107</v>
      </c>
      <c r="G5" s="116" t="s">
        <v>115</v>
      </c>
      <c r="H5" s="117" t="s">
        <v>93</v>
      </c>
      <c r="I5" s="116" t="s">
        <v>108</v>
      </c>
      <c r="J5" s="117" t="s">
        <v>99</v>
      </c>
      <c r="K5" s="116" t="s">
        <v>107</v>
      </c>
      <c r="L5" s="117" t="s">
        <v>106</v>
      </c>
      <c r="M5" s="116" t="s">
        <v>107</v>
      </c>
      <c r="N5" s="117" t="s">
        <v>106</v>
      </c>
      <c r="O5" s="116" t="s">
        <v>114</v>
      </c>
      <c r="P5" s="117" t="s">
        <v>91</v>
      </c>
      <c r="Q5" s="116" t="s">
        <v>101</v>
      </c>
      <c r="R5" s="117" t="s">
        <v>91</v>
      </c>
      <c r="S5" s="116" t="s">
        <v>101</v>
      </c>
      <c r="T5" s="117" t="s">
        <v>91</v>
      </c>
      <c r="U5" s="116" t="s">
        <v>92</v>
      </c>
      <c r="V5" s="117" t="s">
        <v>91</v>
      </c>
      <c r="W5" s="116" t="s">
        <v>97</v>
      </c>
      <c r="X5" s="117" t="s">
        <v>91</v>
      </c>
      <c r="Y5" s="116" t="s">
        <v>100</v>
      </c>
      <c r="Z5" s="117" t="s">
        <v>91</v>
      </c>
      <c r="AA5" s="116" t="s">
        <v>105</v>
      </c>
      <c r="AB5" s="117" t="s">
        <v>97</v>
      </c>
      <c r="AC5" s="116" t="s">
        <v>98</v>
      </c>
      <c r="AD5" s="117" t="s">
        <v>100</v>
      </c>
      <c r="AE5" s="116" t="s">
        <v>98</v>
      </c>
      <c r="AF5" s="117" t="s">
        <v>100</v>
      </c>
      <c r="AG5" s="116" t="s">
        <v>105</v>
      </c>
      <c r="AH5" s="117" t="s">
        <v>137</v>
      </c>
      <c r="AI5" s="116" t="s">
        <v>137</v>
      </c>
    </row>
    <row r="6" spans="1:35" ht="15.75" thickBot="1" x14ac:dyDescent="0.3">
      <c r="A6" s="115" t="s">
        <v>29</v>
      </c>
      <c r="B6" s="115" t="s">
        <v>104</v>
      </c>
      <c r="C6" s="114" t="s">
        <v>113</v>
      </c>
      <c r="D6" s="115" t="s">
        <v>103</v>
      </c>
      <c r="E6" s="114" t="s">
        <v>111</v>
      </c>
      <c r="F6" s="115" t="s">
        <v>97</v>
      </c>
      <c r="G6" s="114" t="s">
        <v>100</v>
      </c>
      <c r="H6" s="115" t="s">
        <v>101</v>
      </c>
      <c r="I6" s="114" t="s">
        <v>112</v>
      </c>
      <c r="J6" s="115" t="s">
        <v>91</v>
      </c>
      <c r="K6" s="114" t="s">
        <v>122</v>
      </c>
      <c r="L6" s="115" t="s">
        <v>137</v>
      </c>
      <c r="M6" s="114" t="s">
        <v>137</v>
      </c>
      <c r="N6" s="115" t="s">
        <v>137</v>
      </c>
      <c r="O6" s="114" t="s">
        <v>137</v>
      </c>
      <c r="P6" s="115" t="s">
        <v>100</v>
      </c>
      <c r="Q6" s="114" t="s">
        <v>94</v>
      </c>
      <c r="R6" s="115" t="s">
        <v>100</v>
      </c>
      <c r="S6" s="114" t="s">
        <v>94</v>
      </c>
      <c r="T6" s="127" t="s">
        <v>105</v>
      </c>
      <c r="U6" s="128" t="s">
        <v>98</v>
      </c>
      <c r="V6" s="127" t="s">
        <v>100</v>
      </c>
      <c r="W6" s="128" t="s">
        <v>92</v>
      </c>
      <c r="X6" s="127" t="s">
        <v>98</v>
      </c>
      <c r="Y6" s="128" t="s">
        <v>92</v>
      </c>
      <c r="Z6" s="127" t="s">
        <v>100</v>
      </c>
      <c r="AA6" s="128" t="s">
        <v>97</v>
      </c>
      <c r="AB6" s="127" t="s">
        <v>105</v>
      </c>
      <c r="AC6" s="128" t="s">
        <v>92</v>
      </c>
      <c r="AD6" s="127" t="s">
        <v>97</v>
      </c>
      <c r="AE6" s="128" t="s">
        <v>105</v>
      </c>
      <c r="AF6" s="127" t="s">
        <v>97</v>
      </c>
      <c r="AG6" s="128" t="s">
        <v>92</v>
      </c>
      <c r="AH6" s="115" t="s">
        <v>137</v>
      </c>
      <c r="AI6" s="114" t="s">
        <v>137</v>
      </c>
    </row>
    <row r="7" spans="1:35" x14ac:dyDescent="0.25">
      <c r="A7" s="117" t="s">
        <v>28</v>
      </c>
      <c r="B7" s="117" t="s">
        <v>97</v>
      </c>
      <c r="C7" s="116" t="s">
        <v>122</v>
      </c>
      <c r="D7" s="117" t="s">
        <v>95</v>
      </c>
      <c r="E7" s="116" t="s">
        <v>112</v>
      </c>
      <c r="F7" s="117" t="s">
        <v>91</v>
      </c>
      <c r="G7" s="116" t="s">
        <v>104</v>
      </c>
      <c r="H7" s="117" t="s">
        <v>95</v>
      </c>
      <c r="I7" s="116" t="s">
        <v>103</v>
      </c>
      <c r="J7" s="117" t="s">
        <v>100</v>
      </c>
      <c r="K7" s="116" t="s">
        <v>104</v>
      </c>
      <c r="L7" s="117" t="s">
        <v>137</v>
      </c>
      <c r="M7" s="116" t="s">
        <v>137</v>
      </c>
      <c r="N7" s="117" t="s">
        <v>137</v>
      </c>
      <c r="O7" s="116" t="s">
        <v>137</v>
      </c>
      <c r="P7" s="117" t="s">
        <v>97</v>
      </c>
      <c r="Q7" s="116" t="s">
        <v>103</v>
      </c>
      <c r="R7" s="117" t="s">
        <v>97</v>
      </c>
      <c r="S7" s="116" t="s">
        <v>103</v>
      </c>
      <c r="T7" s="117" t="s">
        <v>103</v>
      </c>
      <c r="U7" s="116" t="s">
        <v>113</v>
      </c>
      <c r="V7" s="117" t="s">
        <v>106</v>
      </c>
      <c r="W7" s="116" t="s">
        <v>113</v>
      </c>
      <c r="X7" s="117" t="s">
        <v>103</v>
      </c>
      <c r="Y7" s="116" t="s">
        <v>106</v>
      </c>
      <c r="Z7" s="117" t="s">
        <v>113</v>
      </c>
      <c r="AA7" s="116" t="s">
        <v>114</v>
      </c>
      <c r="AB7" s="117" t="s">
        <v>93</v>
      </c>
      <c r="AC7" s="116" t="s">
        <v>103</v>
      </c>
      <c r="AD7" s="117" t="s">
        <v>93</v>
      </c>
      <c r="AE7" s="116" t="s">
        <v>94</v>
      </c>
      <c r="AF7" s="117" t="s">
        <v>102</v>
      </c>
      <c r="AG7" s="116" t="s">
        <v>106</v>
      </c>
      <c r="AH7" s="117" t="s">
        <v>137</v>
      </c>
      <c r="AI7" s="116" t="s">
        <v>137</v>
      </c>
    </row>
    <row r="8" spans="1:35" x14ac:dyDescent="0.25">
      <c r="A8" s="115" t="s">
        <v>27</v>
      </c>
      <c r="B8" s="115" t="s">
        <v>91</v>
      </c>
      <c r="C8" s="114" t="s">
        <v>100</v>
      </c>
      <c r="D8" s="115" t="s">
        <v>92</v>
      </c>
      <c r="E8" s="114" t="s">
        <v>101</v>
      </c>
      <c r="F8" s="115" t="s">
        <v>113</v>
      </c>
      <c r="G8" s="114" t="s">
        <v>122</v>
      </c>
      <c r="H8" s="115" t="s">
        <v>92</v>
      </c>
      <c r="I8" s="114" t="s">
        <v>111</v>
      </c>
      <c r="J8" s="115" t="s">
        <v>97</v>
      </c>
      <c r="K8" s="114" t="s">
        <v>113</v>
      </c>
      <c r="L8" s="115" t="s">
        <v>137</v>
      </c>
      <c r="M8" s="114" t="s">
        <v>137</v>
      </c>
      <c r="N8" s="115" t="s">
        <v>137</v>
      </c>
      <c r="O8" s="114" t="s">
        <v>137</v>
      </c>
      <c r="P8" s="115" t="s">
        <v>107</v>
      </c>
      <c r="Q8" s="114" t="s">
        <v>105</v>
      </c>
      <c r="R8" s="115" t="s">
        <v>107</v>
      </c>
      <c r="S8" s="114" t="s">
        <v>105</v>
      </c>
      <c r="T8" s="115" t="s">
        <v>93</v>
      </c>
      <c r="U8" s="114" t="s">
        <v>114</v>
      </c>
      <c r="V8" s="115" t="s">
        <v>103</v>
      </c>
      <c r="W8" s="114" t="s">
        <v>114</v>
      </c>
      <c r="X8" s="115" t="s">
        <v>93</v>
      </c>
      <c r="Y8" s="114" t="s">
        <v>113</v>
      </c>
      <c r="Z8" s="115" t="s">
        <v>93</v>
      </c>
      <c r="AA8" s="114" t="s">
        <v>106</v>
      </c>
      <c r="AB8" s="115" t="s">
        <v>106</v>
      </c>
      <c r="AC8" s="114" t="s">
        <v>114</v>
      </c>
      <c r="AD8" s="115" t="s">
        <v>102</v>
      </c>
      <c r="AE8" s="114" t="s">
        <v>101</v>
      </c>
      <c r="AF8" s="115" t="s">
        <v>101</v>
      </c>
      <c r="AG8" s="114" t="s">
        <v>99</v>
      </c>
      <c r="AH8" s="115" t="s">
        <v>137</v>
      </c>
      <c r="AI8" s="114" t="s">
        <v>137</v>
      </c>
    </row>
    <row r="9" spans="1:35" x14ac:dyDescent="0.25">
      <c r="A9" s="117" t="s">
        <v>26</v>
      </c>
      <c r="B9" s="117" t="s">
        <v>92</v>
      </c>
      <c r="C9" s="116" t="s">
        <v>95</v>
      </c>
      <c r="D9" s="117" t="s">
        <v>91</v>
      </c>
      <c r="E9" s="116" t="s">
        <v>97</v>
      </c>
      <c r="F9" s="117" t="s">
        <v>95</v>
      </c>
      <c r="G9" s="116" t="s">
        <v>101</v>
      </c>
      <c r="H9" s="117" t="s">
        <v>100</v>
      </c>
      <c r="I9" s="116" t="s">
        <v>122</v>
      </c>
      <c r="J9" s="117" t="s">
        <v>92</v>
      </c>
      <c r="K9" s="116" t="s">
        <v>112</v>
      </c>
      <c r="L9" s="117" t="s">
        <v>137</v>
      </c>
      <c r="M9" s="116" t="s">
        <v>137</v>
      </c>
      <c r="N9" s="117" t="s">
        <v>137</v>
      </c>
      <c r="O9" s="116" t="s">
        <v>137</v>
      </c>
      <c r="P9" s="117" t="s">
        <v>98</v>
      </c>
      <c r="Q9" s="116" t="s">
        <v>108</v>
      </c>
      <c r="R9" s="117" t="s">
        <v>98</v>
      </c>
      <c r="S9" s="116" t="s">
        <v>108</v>
      </c>
      <c r="T9" s="117" t="s">
        <v>173</v>
      </c>
      <c r="U9" s="116" t="s">
        <v>110</v>
      </c>
      <c r="V9" s="117" t="s">
        <v>102</v>
      </c>
      <c r="W9" s="116" t="s">
        <v>173</v>
      </c>
      <c r="X9" s="117" t="s">
        <v>110</v>
      </c>
      <c r="Y9" s="116" t="s">
        <v>115</v>
      </c>
      <c r="Z9" s="117" t="s">
        <v>102</v>
      </c>
      <c r="AA9" s="116" t="s">
        <v>110</v>
      </c>
      <c r="AB9" s="117" t="s">
        <v>94</v>
      </c>
      <c r="AC9" s="116" t="s">
        <v>102</v>
      </c>
      <c r="AD9" s="117" t="s">
        <v>106</v>
      </c>
      <c r="AE9" s="116" t="s">
        <v>99</v>
      </c>
      <c r="AF9" s="117" t="s">
        <v>116</v>
      </c>
      <c r="AG9" s="116" t="s">
        <v>113</v>
      </c>
      <c r="AH9" s="117" t="s">
        <v>137</v>
      </c>
      <c r="AI9" s="116" t="s">
        <v>137</v>
      </c>
    </row>
    <row r="10" spans="1:35" x14ac:dyDescent="0.25">
      <c r="A10" s="115" t="s">
        <v>25</v>
      </c>
      <c r="B10" s="115" t="s">
        <v>101</v>
      </c>
      <c r="C10" s="114" t="s">
        <v>111</v>
      </c>
      <c r="D10" s="115" t="s">
        <v>100</v>
      </c>
      <c r="E10" s="114" t="s">
        <v>113</v>
      </c>
      <c r="F10" s="115" t="s">
        <v>92</v>
      </c>
      <c r="G10" s="114" t="s">
        <v>103</v>
      </c>
      <c r="H10" s="115" t="s">
        <v>97</v>
      </c>
      <c r="I10" s="114" t="s">
        <v>104</v>
      </c>
      <c r="J10" s="115" t="s">
        <v>101</v>
      </c>
      <c r="K10" s="114" t="s">
        <v>103</v>
      </c>
      <c r="L10" s="115" t="s">
        <v>137</v>
      </c>
      <c r="M10" s="114" t="s">
        <v>137</v>
      </c>
      <c r="N10" s="115" t="s">
        <v>137</v>
      </c>
      <c r="O10" s="114" t="s">
        <v>137</v>
      </c>
      <c r="P10" s="115" t="s">
        <v>99</v>
      </c>
      <c r="Q10" s="114" t="s">
        <v>92</v>
      </c>
      <c r="R10" s="115" t="s">
        <v>99</v>
      </c>
      <c r="S10" s="114" t="s">
        <v>92</v>
      </c>
      <c r="T10" s="115" t="s">
        <v>102</v>
      </c>
      <c r="U10" s="114" t="s">
        <v>115</v>
      </c>
      <c r="V10" s="115" t="s">
        <v>94</v>
      </c>
      <c r="W10" s="114" t="s">
        <v>110</v>
      </c>
      <c r="X10" s="115" t="s">
        <v>94</v>
      </c>
      <c r="Y10" s="114" t="s">
        <v>173</v>
      </c>
      <c r="Z10" s="115" t="s">
        <v>94</v>
      </c>
      <c r="AA10" s="114" t="s">
        <v>115</v>
      </c>
      <c r="AB10" s="115" t="s">
        <v>173</v>
      </c>
      <c r="AC10" s="114" t="s">
        <v>115</v>
      </c>
      <c r="AD10" s="115" t="s">
        <v>116</v>
      </c>
      <c r="AE10" s="114" t="s">
        <v>115</v>
      </c>
      <c r="AF10" s="115" t="s">
        <v>115</v>
      </c>
      <c r="AG10" s="114" t="s">
        <v>114</v>
      </c>
      <c r="AH10" s="115" t="s">
        <v>137</v>
      </c>
      <c r="AI10" s="114" t="s">
        <v>137</v>
      </c>
    </row>
    <row r="11" spans="1:35" x14ac:dyDescent="0.25">
      <c r="A11" s="117" t="s">
        <v>24</v>
      </c>
      <c r="B11" s="117" t="s">
        <v>103</v>
      </c>
      <c r="C11" s="116" t="s">
        <v>112</v>
      </c>
      <c r="D11" s="117" t="s">
        <v>104</v>
      </c>
      <c r="E11" s="116" t="s">
        <v>122</v>
      </c>
      <c r="F11" s="117" t="s">
        <v>111</v>
      </c>
      <c r="G11" s="116" t="s">
        <v>112</v>
      </c>
      <c r="H11" s="117" t="s">
        <v>91</v>
      </c>
      <c r="I11" s="116" t="s">
        <v>113</v>
      </c>
      <c r="J11" s="117" t="s">
        <v>95</v>
      </c>
      <c r="K11" s="116" t="s">
        <v>111</v>
      </c>
      <c r="L11" s="117" t="s">
        <v>137</v>
      </c>
      <c r="M11" s="116" t="s">
        <v>137</v>
      </c>
      <c r="N11" s="117" t="s">
        <v>137</v>
      </c>
      <c r="O11" s="116" t="s">
        <v>137</v>
      </c>
      <c r="P11" s="117" t="s">
        <v>137</v>
      </c>
      <c r="Q11" s="116" t="s">
        <v>137</v>
      </c>
      <c r="R11" s="117" t="s">
        <v>137</v>
      </c>
      <c r="S11" s="116" t="s">
        <v>137</v>
      </c>
      <c r="T11" s="117" t="s">
        <v>108</v>
      </c>
      <c r="U11" s="116" t="s">
        <v>109</v>
      </c>
      <c r="V11" s="117" t="s">
        <v>109</v>
      </c>
      <c r="W11" s="116" t="s">
        <v>116</v>
      </c>
      <c r="X11" s="117" t="s">
        <v>99</v>
      </c>
      <c r="Y11" s="116" t="s">
        <v>101</v>
      </c>
      <c r="Z11" s="117" t="s">
        <v>101</v>
      </c>
      <c r="AA11" s="116" t="s">
        <v>109</v>
      </c>
      <c r="AB11" s="117" t="s">
        <v>101</v>
      </c>
      <c r="AC11" s="116" t="s">
        <v>108</v>
      </c>
      <c r="AD11" s="117" t="s">
        <v>113</v>
      </c>
      <c r="AE11" s="116" t="s">
        <v>114</v>
      </c>
      <c r="AF11" s="117" t="s">
        <v>137</v>
      </c>
      <c r="AG11" s="116" t="s">
        <v>137</v>
      </c>
      <c r="AH11" s="117" t="s">
        <v>137</v>
      </c>
      <c r="AI11" s="116" t="s">
        <v>137</v>
      </c>
    </row>
    <row r="12" spans="1:35" ht="15.75" thickBot="1" x14ac:dyDescent="0.3">
      <c r="A12" s="115" t="s">
        <v>23</v>
      </c>
      <c r="B12" s="115" t="s">
        <v>93</v>
      </c>
      <c r="C12" s="114" t="s">
        <v>110</v>
      </c>
      <c r="D12" s="115" t="s">
        <v>90</v>
      </c>
      <c r="E12" s="114" t="s">
        <v>99</v>
      </c>
      <c r="F12" s="115" t="s">
        <v>102</v>
      </c>
      <c r="G12" s="114" t="s">
        <v>108</v>
      </c>
      <c r="H12" s="115" t="s">
        <v>90</v>
      </c>
      <c r="I12" s="114" t="s">
        <v>107</v>
      </c>
      <c r="J12" s="115" t="s">
        <v>93</v>
      </c>
      <c r="K12" s="114" t="s">
        <v>94</v>
      </c>
      <c r="L12" s="115" t="s">
        <v>137</v>
      </c>
      <c r="M12" s="114" t="s">
        <v>137</v>
      </c>
      <c r="N12" s="115" t="s">
        <v>137</v>
      </c>
      <c r="O12" s="114" t="s">
        <v>137</v>
      </c>
      <c r="P12" s="115" t="s">
        <v>137</v>
      </c>
      <c r="Q12" s="114" t="s">
        <v>137</v>
      </c>
      <c r="R12" s="115" t="s">
        <v>137</v>
      </c>
      <c r="S12" s="114" t="s">
        <v>137</v>
      </c>
      <c r="T12" s="127" t="s">
        <v>101</v>
      </c>
      <c r="U12" s="128" t="s">
        <v>116</v>
      </c>
      <c r="V12" s="127" t="s">
        <v>99</v>
      </c>
      <c r="W12" s="128" t="s">
        <v>108</v>
      </c>
      <c r="X12" s="127" t="s">
        <v>108</v>
      </c>
      <c r="Y12" s="128" t="s">
        <v>116</v>
      </c>
      <c r="Z12" s="127" t="s">
        <v>99</v>
      </c>
      <c r="AA12" s="128" t="s">
        <v>116</v>
      </c>
      <c r="AB12" s="127" t="s">
        <v>99</v>
      </c>
      <c r="AC12" s="128" t="s">
        <v>109</v>
      </c>
      <c r="AD12" s="127" t="s">
        <v>137</v>
      </c>
      <c r="AE12" s="128" t="s">
        <v>137</v>
      </c>
      <c r="AF12" s="127" t="s">
        <v>137</v>
      </c>
      <c r="AG12" s="128" t="s">
        <v>137</v>
      </c>
      <c r="AH12" s="115" t="s">
        <v>137</v>
      </c>
      <c r="AI12" s="114" t="s">
        <v>137</v>
      </c>
    </row>
    <row r="13" spans="1:35" x14ac:dyDescent="0.25">
      <c r="A13" s="117" t="s">
        <v>22</v>
      </c>
      <c r="B13" s="117" t="s">
        <v>105</v>
      </c>
      <c r="C13" s="116" t="s">
        <v>102</v>
      </c>
      <c r="D13" s="117" t="s">
        <v>106</v>
      </c>
      <c r="E13" s="116" t="s">
        <v>115</v>
      </c>
      <c r="F13" s="117" t="s">
        <v>94</v>
      </c>
      <c r="G13" s="116" t="s">
        <v>110</v>
      </c>
      <c r="H13" s="117" t="s">
        <v>98</v>
      </c>
      <c r="I13" s="116" t="s">
        <v>106</v>
      </c>
      <c r="J13" s="117" t="s">
        <v>105</v>
      </c>
      <c r="K13" s="116" t="s">
        <v>108</v>
      </c>
      <c r="L13" s="117" t="s">
        <v>137</v>
      </c>
      <c r="M13" s="116" t="s">
        <v>137</v>
      </c>
      <c r="N13" s="117" t="s">
        <v>137</v>
      </c>
      <c r="O13" s="116" t="s">
        <v>137</v>
      </c>
      <c r="P13" s="117" t="s">
        <v>137</v>
      </c>
      <c r="Q13" s="116" t="s">
        <v>137</v>
      </c>
      <c r="R13" s="117" t="s">
        <v>137</v>
      </c>
      <c r="S13" s="116" t="s">
        <v>137</v>
      </c>
      <c r="T13" s="117" t="s">
        <v>121</v>
      </c>
      <c r="U13" s="116" t="s">
        <v>125</v>
      </c>
      <c r="V13" s="117" t="s">
        <v>122</v>
      </c>
      <c r="W13" s="116" t="s">
        <v>125</v>
      </c>
      <c r="X13" s="117" t="s">
        <v>121</v>
      </c>
      <c r="Y13" s="116" t="s">
        <v>122</v>
      </c>
      <c r="Z13" s="117" t="s">
        <v>125</v>
      </c>
      <c r="AA13" s="116" t="s">
        <v>126</v>
      </c>
      <c r="AB13" s="117" t="s">
        <v>118</v>
      </c>
      <c r="AC13" s="116" t="s">
        <v>121</v>
      </c>
      <c r="AD13" s="125" t="s">
        <v>122</v>
      </c>
      <c r="AE13" s="116" t="s">
        <v>119</v>
      </c>
      <c r="AF13" s="117" t="s">
        <v>119</v>
      </c>
      <c r="AG13" s="116" t="s">
        <v>120</v>
      </c>
      <c r="AH13" s="117" t="s">
        <v>137</v>
      </c>
      <c r="AI13" s="116" t="s">
        <v>137</v>
      </c>
    </row>
    <row r="14" spans="1:35" x14ac:dyDescent="0.25">
      <c r="A14" s="115" t="s">
        <v>21</v>
      </c>
      <c r="B14" s="115" t="s">
        <v>94</v>
      </c>
      <c r="C14" s="114" t="s">
        <v>108</v>
      </c>
      <c r="D14" s="115" t="s">
        <v>107</v>
      </c>
      <c r="E14" s="114" t="s">
        <v>114</v>
      </c>
      <c r="F14" s="115" t="s">
        <v>93</v>
      </c>
      <c r="G14" s="114" t="s">
        <v>105</v>
      </c>
      <c r="H14" s="115" t="s">
        <v>114</v>
      </c>
      <c r="I14" s="114" t="s">
        <v>115</v>
      </c>
      <c r="J14" s="115" t="s">
        <v>102</v>
      </c>
      <c r="K14" s="114" t="s">
        <v>110</v>
      </c>
      <c r="L14" s="115" t="s">
        <v>137</v>
      </c>
      <c r="M14" s="114" t="s">
        <v>137</v>
      </c>
      <c r="N14" s="115" t="s">
        <v>137</v>
      </c>
      <c r="O14" s="114" t="s">
        <v>137</v>
      </c>
      <c r="P14" s="115" t="s">
        <v>137</v>
      </c>
      <c r="Q14" s="114" t="s">
        <v>137</v>
      </c>
      <c r="R14" s="115" t="s">
        <v>137</v>
      </c>
      <c r="S14" s="114" t="s">
        <v>137</v>
      </c>
      <c r="T14" s="115" t="s">
        <v>118</v>
      </c>
      <c r="U14" s="114" t="s">
        <v>126</v>
      </c>
      <c r="V14" s="115" t="s">
        <v>121</v>
      </c>
      <c r="W14" s="114" t="s">
        <v>126</v>
      </c>
      <c r="X14" s="115" t="s">
        <v>118</v>
      </c>
      <c r="Y14" s="114" t="s">
        <v>125</v>
      </c>
      <c r="Z14" s="115" t="s">
        <v>118</v>
      </c>
      <c r="AA14" s="114" t="s">
        <v>122</v>
      </c>
      <c r="AB14" s="115" t="s">
        <v>122</v>
      </c>
      <c r="AC14" s="114" t="s">
        <v>126</v>
      </c>
      <c r="AD14" s="124" t="s">
        <v>120</v>
      </c>
      <c r="AE14" s="114" t="s">
        <v>118</v>
      </c>
      <c r="AF14" s="124" t="s">
        <v>122</v>
      </c>
      <c r="AG14" s="114" t="s">
        <v>118</v>
      </c>
      <c r="AH14" s="115" t="s">
        <v>137</v>
      </c>
      <c r="AI14" s="114" t="s">
        <v>137</v>
      </c>
    </row>
    <row r="15" spans="1:35" x14ac:dyDescent="0.25">
      <c r="A15" s="117" t="s">
        <v>20</v>
      </c>
      <c r="B15" s="117" t="s">
        <v>137</v>
      </c>
      <c r="C15" s="116" t="s">
        <v>137</v>
      </c>
      <c r="D15" s="117" t="s">
        <v>137</v>
      </c>
      <c r="E15" s="116" t="s">
        <v>137</v>
      </c>
      <c r="F15" s="117" t="s">
        <v>137</v>
      </c>
      <c r="G15" s="116" t="s">
        <v>137</v>
      </c>
      <c r="H15" s="117" t="s">
        <v>137</v>
      </c>
      <c r="I15" s="116" t="s">
        <v>137</v>
      </c>
      <c r="J15" s="117" t="s">
        <v>137</v>
      </c>
      <c r="K15" s="116" t="s">
        <v>137</v>
      </c>
      <c r="L15" s="117" t="s">
        <v>137</v>
      </c>
      <c r="M15" s="116" t="s">
        <v>137</v>
      </c>
      <c r="N15" s="117" t="s">
        <v>137</v>
      </c>
      <c r="O15" s="116" t="s">
        <v>137</v>
      </c>
      <c r="P15" s="117" t="s">
        <v>137</v>
      </c>
      <c r="Q15" s="116" t="s">
        <v>137</v>
      </c>
      <c r="R15" s="117" t="s">
        <v>137</v>
      </c>
      <c r="S15" s="116" t="s">
        <v>137</v>
      </c>
      <c r="T15" s="117" t="s">
        <v>120</v>
      </c>
      <c r="U15" s="116" t="s">
        <v>124</v>
      </c>
      <c r="V15" s="117" t="s">
        <v>123</v>
      </c>
      <c r="W15" s="116" t="s">
        <v>124</v>
      </c>
      <c r="X15" s="117" t="s">
        <v>120</v>
      </c>
      <c r="Y15" s="116" t="s">
        <v>123</v>
      </c>
      <c r="Z15" s="117" t="s">
        <v>124</v>
      </c>
      <c r="AA15" s="116" t="s">
        <v>127</v>
      </c>
      <c r="AB15" s="117" t="s">
        <v>119</v>
      </c>
      <c r="AC15" s="116" t="s">
        <v>120</v>
      </c>
      <c r="AD15" s="125" t="s">
        <v>125</v>
      </c>
      <c r="AE15" s="116" t="s">
        <v>124</v>
      </c>
      <c r="AF15" s="117" t="s">
        <v>125</v>
      </c>
      <c r="AG15" s="116" t="s">
        <v>126</v>
      </c>
      <c r="AH15" s="117" t="s">
        <v>137</v>
      </c>
      <c r="AI15" s="116" t="s">
        <v>137</v>
      </c>
    </row>
    <row r="16" spans="1:35" ht="15.75" thickBot="1" x14ac:dyDescent="0.3">
      <c r="A16" s="115" t="s">
        <v>19</v>
      </c>
      <c r="B16" s="115" t="s">
        <v>137</v>
      </c>
      <c r="C16" s="114" t="s">
        <v>137</v>
      </c>
      <c r="D16" s="115" t="s">
        <v>137</v>
      </c>
      <c r="E16" s="114" t="s">
        <v>137</v>
      </c>
      <c r="F16" s="115" t="s">
        <v>137</v>
      </c>
      <c r="G16" s="114" t="s">
        <v>137</v>
      </c>
      <c r="H16" s="115" t="s">
        <v>137</v>
      </c>
      <c r="I16" s="114" t="s">
        <v>137</v>
      </c>
      <c r="J16" s="115" t="s">
        <v>137</v>
      </c>
      <c r="K16" s="114" t="s">
        <v>137</v>
      </c>
      <c r="L16" s="115" t="s">
        <v>137</v>
      </c>
      <c r="M16" s="114" t="s">
        <v>137</v>
      </c>
      <c r="N16" s="115" t="s">
        <v>137</v>
      </c>
      <c r="O16" s="114" t="s">
        <v>137</v>
      </c>
      <c r="P16" s="115" t="s">
        <v>137</v>
      </c>
      <c r="Q16" s="114" t="s">
        <v>137</v>
      </c>
      <c r="R16" s="115" t="s">
        <v>137</v>
      </c>
      <c r="S16" s="114" t="s">
        <v>137</v>
      </c>
      <c r="T16" s="127" t="s">
        <v>119</v>
      </c>
      <c r="U16" s="128" t="s">
        <v>127</v>
      </c>
      <c r="V16" s="127" t="s">
        <v>120</v>
      </c>
      <c r="W16" s="128" t="s">
        <v>127</v>
      </c>
      <c r="X16" s="127" t="s">
        <v>119</v>
      </c>
      <c r="Y16" s="128" t="s">
        <v>124</v>
      </c>
      <c r="Z16" s="127" t="s">
        <v>119</v>
      </c>
      <c r="AA16" s="128" t="s">
        <v>123</v>
      </c>
      <c r="AB16" s="127" t="s">
        <v>123</v>
      </c>
      <c r="AC16" s="128" t="s">
        <v>127</v>
      </c>
      <c r="AD16" s="124" t="s">
        <v>123</v>
      </c>
      <c r="AE16" s="114" t="s">
        <v>126</v>
      </c>
      <c r="AF16" s="124" t="s">
        <v>124</v>
      </c>
      <c r="AG16" s="114" t="s">
        <v>123</v>
      </c>
      <c r="AH16" s="115" t="s">
        <v>137</v>
      </c>
      <c r="AI16" s="114" t="s">
        <v>137</v>
      </c>
    </row>
    <row r="17" spans="1:35" ht="15.75" thickBot="1" x14ac:dyDescent="0.3">
      <c r="A17" s="117" t="s">
        <v>18</v>
      </c>
      <c r="B17" s="117" t="s">
        <v>137</v>
      </c>
      <c r="C17" s="116" t="s">
        <v>137</v>
      </c>
      <c r="D17" s="117" t="s">
        <v>137</v>
      </c>
      <c r="E17" s="116" t="s">
        <v>137</v>
      </c>
      <c r="F17" s="117" t="s">
        <v>137</v>
      </c>
      <c r="G17" s="116" t="s">
        <v>137</v>
      </c>
      <c r="H17" s="117" t="s">
        <v>137</v>
      </c>
      <c r="I17" s="116" t="s">
        <v>137</v>
      </c>
      <c r="J17" s="117" t="s">
        <v>137</v>
      </c>
      <c r="K17" s="116" t="s">
        <v>137</v>
      </c>
      <c r="L17" s="117" t="s">
        <v>137</v>
      </c>
      <c r="M17" s="116" t="s">
        <v>137</v>
      </c>
      <c r="N17" s="117" t="s">
        <v>137</v>
      </c>
      <c r="O17" s="116" t="s">
        <v>137</v>
      </c>
      <c r="P17" s="117" t="s">
        <v>137</v>
      </c>
      <c r="Q17" s="116" t="s">
        <v>137</v>
      </c>
      <c r="R17" s="117" t="s">
        <v>137</v>
      </c>
      <c r="S17" s="116" t="s">
        <v>137</v>
      </c>
      <c r="T17" s="117" t="s">
        <v>137</v>
      </c>
      <c r="U17" s="116" t="s">
        <v>137</v>
      </c>
      <c r="V17" s="117" t="s">
        <v>137</v>
      </c>
      <c r="W17" s="116" t="s">
        <v>137</v>
      </c>
      <c r="X17" s="117" t="s">
        <v>137</v>
      </c>
      <c r="Y17" s="116" t="s">
        <v>137</v>
      </c>
      <c r="Z17" s="125" t="s">
        <v>137</v>
      </c>
      <c r="AA17" s="116" t="s">
        <v>137</v>
      </c>
      <c r="AB17" s="125" t="s">
        <v>137</v>
      </c>
      <c r="AC17" s="116" t="s">
        <v>137</v>
      </c>
      <c r="AD17" s="129" t="s">
        <v>121</v>
      </c>
      <c r="AE17" s="130" t="s">
        <v>127</v>
      </c>
      <c r="AF17" s="129" t="s">
        <v>121</v>
      </c>
      <c r="AG17" s="130" t="s">
        <v>127</v>
      </c>
      <c r="AH17" s="117" t="s">
        <v>137</v>
      </c>
      <c r="AI17" s="116" t="s">
        <v>137</v>
      </c>
    </row>
    <row r="18" spans="1:35" x14ac:dyDescent="0.25">
      <c r="A18" s="115" t="s">
        <v>17</v>
      </c>
      <c r="B18" s="115" t="s">
        <v>137</v>
      </c>
      <c r="C18" s="114" t="s">
        <v>137</v>
      </c>
      <c r="D18" s="115" t="s">
        <v>137</v>
      </c>
      <c r="E18" s="114" t="s">
        <v>137</v>
      </c>
      <c r="F18" s="115" t="s">
        <v>137</v>
      </c>
      <c r="G18" s="114" t="s">
        <v>137</v>
      </c>
      <c r="H18" s="115" t="s">
        <v>137</v>
      </c>
      <c r="I18" s="114" t="s">
        <v>137</v>
      </c>
      <c r="J18" s="115" t="s">
        <v>137</v>
      </c>
      <c r="K18" s="114" t="s">
        <v>137</v>
      </c>
      <c r="L18" s="115" t="s">
        <v>137</v>
      </c>
      <c r="M18" s="114" t="s">
        <v>137</v>
      </c>
      <c r="N18" s="115" t="s">
        <v>137</v>
      </c>
      <c r="O18" s="114" t="s">
        <v>137</v>
      </c>
      <c r="P18" s="115" t="s">
        <v>137</v>
      </c>
      <c r="Q18" s="114" t="s">
        <v>137</v>
      </c>
      <c r="R18" s="115" t="s">
        <v>137</v>
      </c>
      <c r="S18" s="114" t="s">
        <v>137</v>
      </c>
      <c r="T18" s="124" t="s">
        <v>137</v>
      </c>
      <c r="U18" s="114" t="s">
        <v>137</v>
      </c>
      <c r="V18" s="124" t="s">
        <v>137</v>
      </c>
      <c r="W18" s="114" t="s">
        <v>137</v>
      </c>
      <c r="X18" s="124" t="s">
        <v>137</v>
      </c>
      <c r="Y18" s="114" t="s">
        <v>137</v>
      </c>
      <c r="Z18" s="124" t="s">
        <v>137</v>
      </c>
      <c r="AA18" s="114" t="s">
        <v>137</v>
      </c>
      <c r="AB18" s="124" t="s">
        <v>137</v>
      </c>
      <c r="AC18" s="114" t="s">
        <v>137</v>
      </c>
      <c r="AD18" s="115" t="s">
        <v>137</v>
      </c>
      <c r="AE18" s="114" t="s">
        <v>137</v>
      </c>
      <c r="AF18" s="115" t="s">
        <v>137</v>
      </c>
      <c r="AG18" s="114" t="s">
        <v>137</v>
      </c>
      <c r="AH18" s="115" t="s">
        <v>137</v>
      </c>
      <c r="AI18" s="114" t="s">
        <v>137</v>
      </c>
    </row>
    <row r="19" spans="1:35" x14ac:dyDescent="0.25">
      <c r="A19" s="117" t="s">
        <v>16</v>
      </c>
      <c r="B19" s="117" t="s">
        <v>137</v>
      </c>
      <c r="C19" s="116" t="s">
        <v>137</v>
      </c>
      <c r="D19" s="117" t="s">
        <v>137</v>
      </c>
      <c r="E19" s="116" t="s">
        <v>137</v>
      </c>
      <c r="F19" s="117" t="s">
        <v>137</v>
      </c>
      <c r="G19" s="116" t="s">
        <v>137</v>
      </c>
      <c r="H19" s="117" t="s">
        <v>137</v>
      </c>
      <c r="I19" s="116" t="s">
        <v>137</v>
      </c>
      <c r="J19" s="117" t="s">
        <v>137</v>
      </c>
      <c r="K19" s="116" t="s">
        <v>137</v>
      </c>
      <c r="L19" s="117" t="s">
        <v>137</v>
      </c>
      <c r="M19" s="116" t="s">
        <v>137</v>
      </c>
      <c r="N19" s="117" t="s">
        <v>137</v>
      </c>
      <c r="O19" s="116" t="s">
        <v>137</v>
      </c>
      <c r="P19" s="117" t="s">
        <v>137</v>
      </c>
      <c r="Q19" s="116" t="s">
        <v>137</v>
      </c>
      <c r="R19" s="117" t="s">
        <v>137</v>
      </c>
      <c r="S19" s="116" t="s">
        <v>137</v>
      </c>
      <c r="T19" s="125" t="s">
        <v>137</v>
      </c>
      <c r="U19" s="116" t="s">
        <v>137</v>
      </c>
      <c r="V19" s="125" t="s">
        <v>137</v>
      </c>
      <c r="W19" s="116" t="s">
        <v>137</v>
      </c>
      <c r="X19" s="125" t="s">
        <v>137</v>
      </c>
      <c r="Y19" s="116" t="s">
        <v>137</v>
      </c>
      <c r="Z19" s="125" t="s">
        <v>137</v>
      </c>
      <c r="AA19" s="116" t="s">
        <v>137</v>
      </c>
      <c r="AB19" s="125" t="s">
        <v>137</v>
      </c>
      <c r="AC19" s="116" t="s">
        <v>137</v>
      </c>
      <c r="AD19" s="117" t="s">
        <v>137</v>
      </c>
      <c r="AE19" s="116" t="s">
        <v>137</v>
      </c>
      <c r="AF19" s="117" t="s">
        <v>137</v>
      </c>
      <c r="AG19" s="116" t="s">
        <v>137</v>
      </c>
      <c r="AH19" s="117" t="s">
        <v>137</v>
      </c>
      <c r="AI19" s="116" t="s">
        <v>137</v>
      </c>
    </row>
    <row r="20" spans="1:35" x14ac:dyDescent="0.25">
      <c r="A20" s="115" t="s">
        <v>15</v>
      </c>
      <c r="B20" s="124" t="s">
        <v>137</v>
      </c>
      <c r="C20" s="114" t="s">
        <v>137</v>
      </c>
      <c r="D20" s="115" t="s">
        <v>137</v>
      </c>
      <c r="E20" s="114" t="s">
        <v>137</v>
      </c>
      <c r="F20" s="124" t="s">
        <v>137</v>
      </c>
      <c r="G20" s="114" t="s">
        <v>137</v>
      </c>
      <c r="H20" s="124" t="s">
        <v>137</v>
      </c>
      <c r="I20" s="114" t="s">
        <v>137</v>
      </c>
      <c r="J20" s="124" t="s">
        <v>137</v>
      </c>
      <c r="K20" s="114" t="s">
        <v>137</v>
      </c>
      <c r="L20" s="124" t="s">
        <v>137</v>
      </c>
      <c r="M20" s="114" t="s">
        <v>137</v>
      </c>
      <c r="N20" s="124" t="s">
        <v>137</v>
      </c>
      <c r="O20" s="114" t="s">
        <v>137</v>
      </c>
      <c r="P20" s="124" t="s">
        <v>137</v>
      </c>
      <c r="Q20" s="114" t="s">
        <v>137</v>
      </c>
      <c r="R20" s="124" t="s">
        <v>137</v>
      </c>
      <c r="S20" s="114" t="s">
        <v>137</v>
      </c>
      <c r="T20" s="124" t="s">
        <v>137</v>
      </c>
      <c r="U20" s="114" t="s">
        <v>137</v>
      </c>
      <c r="V20" s="124" t="s">
        <v>137</v>
      </c>
      <c r="W20" s="114" t="s">
        <v>137</v>
      </c>
      <c r="X20" s="124" t="s">
        <v>137</v>
      </c>
      <c r="Y20" s="114" t="s">
        <v>137</v>
      </c>
      <c r="Z20" s="124" t="s">
        <v>137</v>
      </c>
      <c r="AA20" s="114" t="s">
        <v>137</v>
      </c>
      <c r="AB20" s="124" t="s">
        <v>137</v>
      </c>
      <c r="AC20" s="114" t="s">
        <v>137</v>
      </c>
      <c r="AD20" s="124" t="s">
        <v>137</v>
      </c>
      <c r="AE20" s="114" t="s">
        <v>137</v>
      </c>
      <c r="AF20" s="124" t="s">
        <v>137</v>
      </c>
      <c r="AG20" s="114" t="s">
        <v>137</v>
      </c>
      <c r="AH20" s="124" t="s">
        <v>137</v>
      </c>
      <c r="AI20" s="114" t="s">
        <v>137</v>
      </c>
    </row>
    <row r="21" spans="1:35" s="119" customFormat="1" x14ac:dyDescent="0.25">
      <c r="A21" s="117" t="s">
        <v>40</v>
      </c>
      <c r="B21" s="125" t="s">
        <v>137</v>
      </c>
      <c r="C21" s="116" t="s">
        <v>137</v>
      </c>
      <c r="D21" s="125" t="s">
        <v>137</v>
      </c>
      <c r="E21" s="116" t="s">
        <v>137</v>
      </c>
      <c r="F21" s="125" t="s">
        <v>137</v>
      </c>
      <c r="G21" s="116" t="s">
        <v>137</v>
      </c>
      <c r="H21" s="125" t="s">
        <v>137</v>
      </c>
      <c r="I21" s="116" t="s">
        <v>137</v>
      </c>
      <c r="J21" s="125" t="s">
        <v>137</v>
      </c>
      <c r="K21" s="116" t="s">
        <v>137</v>
      </c>
      <c r="L21" s="125" t="s">
        <v>137</v>
      </c>
      <c r="M21" s="116" t="s">
        <v>137</v>
      </c>
      <c r="N21" s="125" t="s">
        <v>137</v>
      </c>
      <c r="O21" s="116" t="s">
        <v>137</v>
      </c>
      <c r="P21" s="125" t="s">
        <v>137</v>
      </c>
      <c r="Q21" s="116" t="s">
        <v>137</v>
      </c>
      <c r="R21" s="125" t="s">
        <v>137</v>
      </c>
      <c r="S21" s="116" t="s">
        <v>137</v>
      </c>
      <c r="T21" s="125" t="s">
        <v>137</v>
      </c>
      <c r="U21" s="116" t="s">
        <v>137</v>
      </c>
      <c r="V21" s="125" t="s">
        <v>137</v>
      </c>
      <c r="W21" s="116" t="s">
        <v>137</v>
      </c>
      <c r="X21" s="125" t="s">
        <v>137</v>
      </c>
      <c r="Y21" s="116" t="s">
        <v>137</v>
      </c>
      <c r="Z21" s="125" t="s">
        <v>137</v>
      </c>
      <c r="AA21" s="116" t="s">
        <v>137</v>
      </c>
      <c r="AB21" s="125" t="s">
        <v>137</v>
      </c>
      <c r="AC21" s="116" t="s">
        <v>137</v>
      </c>
      <c r="AD21" s="125" t="s">
        <v>137</v>
      </c>
      <c r="AE21" s="116" t="s">
        <v>137</v>
      </c>
      <c r="AF21" s="125" t="s">
        <v>137</v>
      </c>
      <c r="AG21" s="116" t="s">
        <v>137</v>
      </c>
      <c r="AH21" s="125" t="s">
        <v>137</v>
      </c>
      <c r="AI21" s="116" t="s">
        <v>137</v>
      </c>
    </row>
    <row r="22" spans="1:35" x14ac:dyDescent="0.25">
      <c r="A22" s="115" t="s">
        <v>41</v>
      </c>
      <c r="B22" s="124" t="s">
        <v>137</v>
      </c>
      <c r="C22" s="114" t="s">
        <v>137</v>
      </c>
      <c r="D22" s="124" t="s">
        <v>137</v>
      </c>
      <c r="E22" s="114" t="s">
        <v>137</v>
      </c>
      <c r="F22" s="124" t="s">
        <v>137</v>
      </c>
      <c r="G22" s="114" t="s">
        <v>137</v>
      </c>
      <c r="H22" s="124" t="s">
        <v>137</v>
      </c>
      <c r="I22" s="114" t="s">
        <v>137</v>
      </c>
      <c r="J22" s="124" t="s">
        <v>137</v>
      </c>
      <c r="K22" s="114" t="s">
        <v>137</v>
      </c>
      <c r="L22" s="124" t="s">
        <v>137</v>
      </c>
      <c r="M22" s="114" t="s">
        <v>137</v>
      </c>
      <c r="N22" s="124" t="s">
        <v>137</v>
      </c>
      <c r="O22" s="114" t="s">
        <v>137</v>
      </c>
      <c r="P22" s="124" t="s">
        <v>137</v>
      </c>
      <c r="Q22" s="114" t="s">
        <v>137</v>
      </c>
      <c r="R22" s="124" t="s">
        <v>137</v>
      </c>
      <c r="S22" s="114" t="s">
        <v>137</v>
      </c>
      <c r="T22" s="124" t="s">
        <v>137</v>
      </c>
      <c r="U22" s="114" t="s">
        <v>137</v>
      </c>
      <c r="V22" s="124" t="s">
        <v>137</v>
      </c>
      <c r="W22" s="114" t="s">
        <v>137</v>
      </c>
      <c r="X22" s="124" t="s">
        <v>137</v>
      </c>
      <c r="Y22" s="114" t="s">
        <v>137</v>
      </c>
      <c r="Z22" s="124" t="s">
        <v>137</v>
      </c>
      <c r="AA22" s="114" t="s">
        <v>137</v>
      </c>
      <c r="AB22" s="124" t="s">
        <v>137</v>
      </c>
      <c r="AC22" s="114" t="s">
        <v>137</v>
      </c>
      <c r="AD22" s="124" t="s">
        <v>137</v>
      </c>
      <c r="AE22" s="114" t="s">
        <v>137</v>
      </c>
      <c r="AF22" s="124" t="s">
        <v>137</v>
      </c>
      <c r="AG22" s="114" t="s">
        <v>137</v>
      </c>
      <c r="AH22" s="124" t="s">
        <v>137</v>
      </c>
      <c r="AI22" s="114" t="s">
        <v>137</v>
      </c>
    </row>
    <row r="23" spans="1:35" x14ac:dyDescent="0.25">
      <c r="A23" s="115"/>
      <c r="B23" s="109"/>
      <c r="C23" s="114"/>
      <c r="D23" s="109"/>
      <c r="E23" s="114"/>
      <c r="F23" s="109"/>
      <c r="G23" s="114"/>
      <c r="H23" s="109"/>
      <c r="I23" s="114"/>
      <c r="J23" s="109"/>
      <c r="K23" s="114"/>
      <c r="L23" s="109"/>
      <c r="M23" s="114"/>
      <c r="N23" s="109"/>
      <c r="O23" s="114"/>
      <c r="P23" s="109"/>
      <c r="Q23" s="114"/>
      <c r="R23" s="109"/>
      <c r="S23" s="114"/>
      <c r="T23" s="124"/>
      <c r="U23" s="114"/>
      <c r="V23" s="124"/>
      <c r="W23" s="114"/>
      <c r="X23" s="124"/>
      <c r="Y23" s="114"/>
      <c r="Z23" s="124"/>
      <c r="AA23" s="114"/>
      <c r="AB23" s="124"/>
      <c r="AC23" s="114"/>
      <c r="AD23" s="124"/>
      <c r="AE23" s="114"/>
      <c r="AF23" s="124"/>
      <c r="AG23" s="114"/>
      <c r="AH23" s="124"/>
      <c r="AI23" s="114"/>
    </row>
    <row r="24" spans="1:35" x14ac:dyDescent="0.25">
      <c r="A24" s="115"/>
      <c r="B24" s="109"/>
      <c r="C24" s="114"/>
      <c r="D24" s="109"/>
      <c r="E24" s="114"/>
      <c r="F24" s="109"/>
      <c r="G24" s="114"/>
      <c r="H24" s="109"/>
      <c r="I24" s="114"/>
      <c r="J24" s="109"/>
      <c r="K24" s="114"/>
      <c r="L24" s="109"/>
      <c r="M24" s="114"/>
      <c r="N24" s="109"/>
      <c r="O24" s="114"/>
      <c r="P24" s="109"/>
      <c r="Q24" s="114"/>
      <c r="R24" s="109"/>
      <c r="S24" s="114"/>
      <c r="T24" s="124"/>
      <c r="U24" s="114"/>
      <c r="V24" s="124"/>
      <c r="W24" s="114"/>
      <c r="X24" s="124"/>
      <c r="Y24" s="114"/>
      <c r="Z24" s="124"/>
      <c r="AA24" s="114"/>
      <c r="AB24" s="124"/>
      <c r="AC24" s="114"/>
      <c r="AD24" s="124"/>
      <c r="AE24" s="114"/>
      <c r="AF24" s="124"/>
      <c r="AG24" s="114"/>
      <c r="AH24" s="124"/>
      <c r="AI24" s="114"/>
    </row>
    <row r="25" spans="1:35" x14ac:dyDescent="0.25">
      <c r="A25" s="115"/>
      <c r="B25" s="109"/>
      <c r="C25" s="114"/>
      <c r="D25" s="109"/>
      <c r="E25" s="114"/>
      <c r="F25" s="109"/>
      <c r="G25" s="114"/>
      <c r="H25" s="109"/>
      <c r="I25" s="114"/>
      <c r="J25" s="109"/>
      <c r="K25" s="114"/>
      <c r="L25" s="109"/>
      <c r="M25" s="114"/>
      <c r="N25" s="109"/>
      <c r="O25" s="114"/>
      <c r="P25" s="109"/>
      <c r="Q25" s="114"/>
      <c r="R25" s="109"/>
      <c r="S25" s="114"/>
      <c r="T25" s="124"/>
      <c r="U25" s="114"/>
      <c r="V25" s="124"/>
      <c r="W25" s="114"/>
      <c r="X25" s="124"/>
      <c r="Y25" s="114"/>
      <c r="Z25" s="124"/>
      <c r="AA25" s="114"/>
      <c r="AB25" s="124"/>
      <c r="AC25" s="114"/>
      <c r="AD25" s="124"/>
      <c r="AE25" s="114"/>
      <c r="AF25" s="124"/>
      <c r="AG25" s="114"/>
      <c r="AH25" s="124"/>
      <c r="AI25" s="114"/>
    </row>
    <row r="26" spans="1:35" x14ac:dyDescent="0.25">
      <c r="A26" s="115"/>
      <c r="B26" s="109"/>
      <c r="C26" s="114"/>
      <c r="D26" s="109"/>
      <c r="E26" s="114"/>
      <c r="F26" s="109"/>
      <c r="G26" s="114"/>
      <c r="H26" s="109"/>
      <c r="I26" s="114"/>
      <c r="J26" s="109"/>
      <c r="K26" s="114"/>
      <c r="L26" s="109"/>
      <c r="M26" s="114"/>
      <c r="N26" s="109"/>
      <c r="O26" s="114"/>
      <c r="P26" s="109"/>
      <c r="Q26" s="114"/>
      <c r="R26" s="109"/>
      <c r="S26" s="114"/>
      <c r="T26" s="124"/>
      <c r="U26" s="114"/>
      <c r="V26" s="124"/>
      <c r="W26" s="114"/>
      <c r="X26" s="124"/>
      <c r="Y26" s="114"/>
      <c r="Z26" s="124"/>
      <c r="AA26" s="114"/>
      <c r="AB26" s="124"/>
      <c r="AC26" s="114"/>
      <c r="AD26" s="124"/>
      <c r="AE26" s="114"/>
      <c r="AF26" s="124"/>
      <c r="AG26" s="114"/>
      <c r="AH26" s="124"/>
      <c r="AI26" s="114"/>
    </row>
    <row r="27" spans="1:35" x14ac:dyDescent="0.25">
      <c r="A27" s="115"/>
      <c r="B27" s="109"/>
      <c r="C27" s="114"/>
      <c r="D27" s="109"/>
      <c r="E27" s="114"/>
      <c r="F27" s="109"/>
      <c r="G27" s="114"/>
      <c r="H27" s="109"/>
      <c r="I27" s="114"/>
      <c r="J27" s="109"/>
      <c r="K27" s="114"/>
      <c r="L27" s="109"/>
      <c r="M27" s="114"/>
      <c r="N27" s="109"/>
      <c r="O27" s="114"/>
      <c r="P27" s="109"/>
      <c r="Q27" s="114"/>
      <c r="R27" s="109"/>
      <c r="S27" s="114"/>
      <c r="T27" s="124"/>
      <c r="U27" s="114"/>
      <c r="V27" s="124"/>
      <c r="W27" s="114"/>
      <c r="X27" s="124"/>
      <c r="Y27" s="114"/>
      <c r="Z27" s="124"/>
      <c r="AA27" s="114"/>
      <c r="AB27" s="124"/>
      <c r="AC27" s="114"/>
      <c r="AD27" s="124"/>
      <c r="AE27" s="114"/>
      <c r="AF27" s="124"/>
      <c r="AG27" s="114"/>
      <c r="AH27" s="124"/>
      <c r="AI27" s="114"/>
    </row>
    <row r="28" spans="1:35" x14ac:dyDescent="0.25">
      <c r="A28" s="115"/>
      <c r="B28" s="109"/>
      <c r="C28" s="114"/>
      <c r="D28" s="109"/>
      <c r="E28" s="114"/>
      <c r="F28" s="109"/>
      <c r="G28" s="114"/>
      <c r="H28" s="109"/>
      <c r="I28" s="114"/>
      <c r="J28" s="109"/>
      <c r="K28" s="114"/>
      <c r="L28" s="109"/>
      <c r="M28" s="114"/>
      <c r="N28" s="109"/>
      <c r="O28" s="114"/>
      <c r="P28" s="109"/>
      <c r="Q28" s="114"/>
      <c r="R28" s="109"/>
      <c r="S28" s="114"/>
      <c r="T28" s="124"/>
      <c r="U28" s="114"/>
      <c r="V28" s="124"/>
      <c r="W28" s="114"/>
      <c r="X28" s="124"/>
      <c r="Y28" s="114"/>
      <c r="Z28" s="124"/>
      <c r="AA28" s="114"/>
      <c r="AB28" s="124"/>
      <c r="AC28" s="114"/>
      <c r="AD28" s="124"/>
      <c r="AE28" s="114"/>
      <c r="AF28" s="124"/>
      <c r="AG28" s="114"/>
      <c r="AH28" s="124"/>
      <c r="AI28" s="114"/>
    </row>
    <row r="29" spans="1:35" x14ac:dyDescent="0.25">
      <c r="A29" s="115"/>
      <c r="B29" s="109"/>
      <c r="C29" s="114"/>
      <c r="D29" s="109"/>
      <c r="E29" s="114"/>
      <c r="F29" s="109"/>
      <c r="G29" s="114"/>
      <c r="H29" s="109"/>
      <c r="I29" s="114"/>
      <c r="J29" s="109"/>
      <c r="K29" s="114"/>
      <c r="L29" s="109"/>
      <c r="M29" s="114"/>
      <c r="N29" s="109"/>
      <c r="O29" s="114"/>
      <c r="P29" s="109"/>
      <c r="Q29" s="114"/>
      <c r="R29" s="109"/>
      <c r="S29" s="114"/>
      <c r="T29" s="124"/>
      <c r="U29" s="114"/>
      <c r="V29" s="124"/>
      <c r="W29" s="114"/>
      <c r="X29" s="124"/>
      <c r="Y29" s="114"/>
      <c r="Z29" s="124"/>
      <c r="AA29" s="114"/>
      <c r="AB29" s="124"/>
      <c r="AC29" s="114"/>
      <c r="AD29" s="124"/>
      <c r="AE29" s="114"/>
      <c r="AF29" s="124"/>
      <c r="AG29" s="114"/>
      <c r="AH29" s="124"/>
      <c r="AI29" s="114"/>
    </row>
    <row r="30" spans="1:35" x14ac:dyDescent="0.25">
      <c r="A30" s="115"/>
      <c r="B30" s="109"/>
      <c r="C30" s="114"/>
      <c r="D30" s="109"/>
      <c r="E30" s="114"/>
      <c r="F30" s="109"/>
      <c r="G30" s="114"/>
      <c r="H30" s="109"/>
      <c r="I30" s="114"/>
      <c r="J30" s="109"/>
      <c r="K30" s="114"/>
      <c r="L30" s="109"/>
      <c r="M30" s="114"/>
      <c r="N30" s="109"/>
      <c r="O30" s="114"/>
      <c r="P30" s="109"/>
      <c r="Q30" s="114"/>
      <c r="R30" s="109"/>
      <c r="S30" s="114"/>
      <c r="T30" s="124"/>
      <c r="U30" s="114"/>
      <c r="V30" s="124"/>
      <c r="W30" s="114"/>
      <c r="X30" s="124"/>
      <c r="Y30" s="114"/>
      <c r="Z30" s="124"/>
      <c r="AA30" s="114"/>
      <c r="AB30" s="124"/>
      <c r="AC30" s="114"/>
      <c r="AD30" s="124"/>
      <c r="AE30" s="114"/>
      <c r="AF30" s="124"/>
      <c r="AG30" s="114"/>
      <c r="AH30" s="124"/>
      <c r="AI30" s="114"/>
    </row>
    <row r="31" spans="1:35" x14ac:dyDescent="0.25">
      <c r="A31" s="115"/>
      <c r="B31" s="109"/>
      <c r="C31" s="114"/>
      <c r="D31" s="109"/>
      <c r="E31" s="114"/>
      <c r="F31" s="109"/>
      <c r="G31" s="114"/>
      <c r="H31" s="109"/>
      <c r="I31" s="114"/>
      <c r="J31" s="109"/>
      <c r="K31" s="114"/>
      <c r="L31" s="109"/>
      <c r="M31" s="114"/>
      <c r="N31" s="109"/>
      <c r="O31" s="114"/>
      <c r="P31" s="109"/>
      <c r="Q31" s="114"/>
      <c r="R31" s="109"/>
      <c r="S31" s="114"/>
      <c r="T31" s="124"/>
      <c r="U31" s="114"/>
      <c r="V31" s="124"/>
      <c r="W31" s="114"/>
      <c r="X31" s="124"/>
      <c r="Y31" s="114"/>
      <c r="Z31" s="124"/>
      <c r="AA31" s="114"/>
      <c r="AB31" s="124"/>
      <c r="AC31" s="114"/>
      <c r="AD31" s="124"/>
      <c r="AE31" s="114"/>
      <c r="AF31" s="124"/>
      <c r="AG31" s="114"/>
      <c r="AH31" s="124"/>
      <c r="AI31" s="114"/>
    </row>
    <row r="32" spans="1:35" x14ac:dyDescent="0.25">
      <c r="A32" s="115"/>
      <c r="B32" s="109"/>
      <c r="C32" s="114"/>
      <c r="D32" s="109"/>
      <c r="E32" s="114"/>
      <c r="F32" s="109"/>
      <c r="G32" s="114"/>
      <c r="H32" s="109"/>
      <c r="I32" s="114"/>
      <c r="J32" s="109"/>
      <c r="K32" s="114"/>
      <c r="L32" s="109"/>
      <c r="M32" s="114"/>
      <c r="N32" s="109"/>
      <c r="O32" s="114"/>
      <c r="P32" s="109"/>
      <c r="Q32" s="114"/>
      <c r="R32" s="109"/>
      <c r="S32" s="114"/>
      <c r="T32" s="124"/>
      <c r="U32" s="114"/>
      <c r="V32" s="124"/>
      <c r="W32" s="114"/>
      <c r="X32" s="124"/>
      <c r="Y32" s="114"/>
      <c r="Z32" s="124"/>
      <c r="AA32" s="114"/>
      <c r="AB32" s="124"/>
      <c r="AC32" s="114"/>
      <c r="AD32" s="124"/>
      <c r="AE32" s="114"/>
      <c r="AF32" s="124"/>
      <c r="AG32" s="114"/>
      <c r="AH32" s="124"/>
      <c r="AI32" s="114"/>
    </row>
    <row r="33" spans="1:35" x14ac:dyDescent="0.25">
      <c r="A33" s="115"/>
      <c r="B33" s="109"/>
      <c r="C33" s="114"/>
      <c r="D33" s="109"/>
      <c r="E33" s="114"/>
      <c r="F33" s="109"/>
      <c r="G33" s="114"/>
      <c r="H33" s="109"/>
      <c r="I33" s="114"/>
      <c r="J33" s="109"/>
      <c r="K33" s="114"/>
      <c r="L33" s="109"/>
      <c r="M33" s="114"/>
      <c r="N33" s="109"/>
      <c r="O33" s="114"/>
      <c r="P33" s="109"/>
      <c r="Q33" s="114"/>
      <c r="R33" s="109"/>
      <c r="S33" s="114"/>
      <c r="T33" s="124"/>
      <c r="U33" s="114"/>
      <c r="V33" s="124"/>
      <c r="W33" s="114"/>
      <c r="X33" s="124"/>
      <c r="Y33" s="114"/>
      <c r="Z33" s="124"/>
      <c r="AA33" s="114"/>
      <c r="AB33" s="124"/>
      <c r="AC33" s="114"/>
      <c r="AD33" s="124"/>
      <c r="AE33" s="114"/>
      <c r="AF33" s="124"/>
      <c r="AG33" s="114"/>
      <c r="AH33" s="124"/>
      <c r="AI33" s="114"/>
    </row>
    <row r="34" spans="1:35" x14ac:dyDescent="0.25">
      <c r="A34" s="115"/>
      <c r="B34" s="109"/>
      <c r="C34" s="114"/>
      <c r="D34" s="109"/>
      <c r="E34" s="114"/>
      <c r="F34" s="109"/>
      <c r="G34" s="114"/>
      <c r="H34" s="109"/>
      <c r="I34" s="114"/>
      <c r="J34" s="109"/>
      <c r="K34" s="114"/>
      <c r="L34" s="109"/>
      <c r="M34" s="114"/>
      <c r="N34" s="109"/>
      <c r="O34" s="114"/>
      <c r="P34" s="109"/>
      <c r="Q34" s="114"/>
      <c r="R34" s="109"/>
      <c r="S34" s="114"/>
      <c r="T34" s="124"/>
      <c r="U34" s="114"/>
      <c r="V34" s="124"/>
      <c r="W34" s="114"/>
      <c r="X34" s="124"/>
      <c r="Y34" s="114"/>
      <c r="Z34" s="124"/>
      <c r="AA34" s="114"/>
      <c r="AB34" s="124"/>
      <c r="AC34" s="114"/>
      <c r="AD34" s="124"/>
      <c r="AE34" s="114"/>
      <c r="AF34" s="124"/>
      <c r="AG34" s="114"/>
      <c r="AH34" s="124"/>
      <c r="AI34" s="114"/>
    </row>
    <row r="35" spans="1:35" x14ac:dyDescent="0.25">
      <c r="A35" s="115"/>
      <c r="B35" s="109"/>
      <c r="C35" s="114"/>
      <c r="D35" s="109"/>
      <c r="E35" s="114"/>
      <c r="F35" s="109"/>
      <c r="G35" s="114"/>
      <c r="H35" s="109"/>
      <c r="I35" s="114"/>
      <c r="J35" s="109"/>
      <c r="K35" s="114"/>
      <c r="L35" s="109"/>
      <c r="M35" s="114"/>
      <c r="N35" s="109"/>
      <c r="O35" s="114"/>
      <c r="P35" s="109"/>
      <c r="Q35" s="114"/>
      <c r="R35" s="109"/>
      <c r="S35" s="114"/>
      <c r="T35" s="124"/>
      <c r="U35" s="114"/>
      <c r="V35" s="124"/>
      <c r="W35" s="114"/>
      <c r="X35" s="124"/>
      <c r="Y35" s="114"/>
      <c r="Z35" s="124"/>
      <c r="AA35" s="114"/>
      <c r="AB35" s="124"/>
      <c r="AC35" s="114"/>
      <c r="AD35" s="124"/>
      <c r="AE35" s="114"/>
      <c r="AF35" s="124"/>
      <c r="AG35" s="114"/>
      <c r="AH35" s="124"/>
      <c r="AI35" s="114"/>
    </row>
    <row r="36" spans="1:35" x14ac:dyDescent="0.25">
      <c r="A36" s="115"/>
      <c r="B36" s="109"/>
      <c r="C36" s="114"/>
      <c r="D36" s="109"/>
      <c r="E36" s="114"/>
      <c r="F36" s="109"/>
      <c r="G36" s="114"/>
      <c r="H36" s="109"/>
      <c r="I36" s="114"/>
      <c r="J36" s="109"/>
      <c r="K36" s="114"/>
      <c r="L36" s="109"/>
      <c r="M36" s="114"/>
      <c r="N36" s="109"/>
      <c r="O36" s="114"/>
      <c r="P36" s="109"/>
      <c r="Q36" s="114"/>
      <c r="R36" s="109"/>
      <c r="S36" s="114"/>
      <c r="T36" s="124"/>
      <c r="U36" s="114"/>
      <c r="V36" s="124"/>
      <c r="W36" s="114"/>
      <c r="X36" s="124"/>
      <c r="Y36" s="114"/>
      <c r="Z36" s="124"/>
      <c r="AA36" s="114"/>
      <c r="AB36" s="124"/>
      <c r="AC36" s="114"/>
      <c r="AD36" s="124"/>
      <c r="AE36" s="114"/>
      <c r="AF36" s="124"/>
      <c r="AG36" s="114"/>
      <c r="AH36" s="124"/>
      <c r="AI36" s="114"/>
    </row>
    <row r="37" spans="1:35" x14ac:dyDescent="0.25">
      <c r="A37" s="115"/>
      <c r="B37" s="109"/>
      <c r="C37" s="114"/>
      <c r="D37" s="109"/>
      <c r="E37" s="114"/>
      <c r="F37" s="109"/>
      <c r="G37" s="114"/>
      <c r="H37" s="109"/>
      <c r="I37" s="114"/>
      <c r="J37" s="109"/>
      <c r="K37" s="114"/>
      <c r="L37" s="109"/>
      <c r="M37" s="114"/>
      <c r="N37" s="109"/>
      <c r="O37" s="114"/>
      <c r="P37" s="109"/>
      <c r="Q37" s="114"/>
      <c r="R37" s="109"/>
      <c r="S37" s="114"/>
      <c r="T37" s="124"/>
      <c r="U37" s="114"/>
      <c r="V37" s="124"/>
      <c r="W37" s="114"/>
      <c r="X37" s="124"/>
      <c r="Y37" s="114"/>
      <c r="Z37" s="124"/>
      <c r="AA37" s="114"/>
      <c r="AB37" s="124"/>
      <c r="AC37" s="114"/>
      <c r="AD37" s="124"/>
      <c r="AE37" s="114"/>
      <c r="AF37" s="124"/>
      <c r="AG37" s="114"/>
      <c r="AH37" s="124"/>
      <c r="AI37" s="114"/>
    </row>
    <row r="38" spans="1:35" x14ac:dyDescent="0.25">
      <c r="A38" s="115"/>
      <c r="B38" s="109"/>
      <c r="C38" s="114"/>
      <c r="D38" s="109"/>
      <c r="E38" s="114"/>
      <c r="F38" s="109"/>
      <c r="G38" s="114"/>
      <c r="H38" s="109"/>
      <c r="I38" s="114"/>
      <c r="J38" s="109"/>
      <c r="K38" s="114"/>
      <c r="L38" s="109"/>
      <c r="M38" s="114"/>
      <c r="N38" s="109"/>
      <c r="O38" s="114"/>
      <c r="P38" s="109"/>
      <c r="Q38" s="114"/>
      <c r="R38" s="109"/>
      <c r="S38" s="114"/>
      <c r="T38" s="124"/>
      <c r="U38" s="114"/>
      <c r="V38" s="124"/>
      <c r="W38" s="114"/>
      <c r="X38" s="124"/>
      <c r="Y38" s="114"/>
      <c r="Z38" s="124"/>
      <c r="AA38" s="114"/>
      <c r="AB38" s="124"/>
      <c r="AC38" s="114"/>
      <c r="AD38" s="124"/>
      <c r="AE38" s="114"/>
      <c r="AF38" s="124"/>
      <c r="AG38" s="114"/>
      <c r="AH38" s="124"/>
      <c r="AI38" s="114"/>
    </row>
    <row r="39" spans="1:35" x14ac:dyDescent="0.25">
      <c r="A39" s="115"/>
      <c r="B39" s="109"/>
      <c r="C39" s="114"/>
      <c r="D39" s="109"/>
      <c r="E39" s="114"/>
      <c r="F39" s="109"/>
      <c r="G39" s="114"/>
      <c r="H39" s="109"/>
      <c r="I39" s="114"/>
      <c r="J39" s="109"/>
      <c r="K39" s="114"/>
      <c r="L39" s="109"/>
      <c r="M39" s="114"/>
      <c r="N39" s="109"/>
      <c r="O39" s="114"/>
      <c r="P39" s="109"/>
      <c r="Q39" s="114"/>
      <c r="R39" s="109"/>
      <c r="S39" s="114"/>
      <c r="T39" s="124"/>
      <c r="U39" s="114"/>
      <c r="V39" s="124"/>
      <c r="W39" s="114"/>
      <c r="X39" s="124"/>
      <c r="Y39" s="114"/>
      <c r="Z39" s="124"/>
      <c r="AA39" s="114"/>
      <c r="AB39" s="124"/>
      <c r="AC39" s="114"/>
      <c r="AD39" s="124"/>
      <c r="AE39" s="114"/>
      <c r="AF39" s="124"/>
      <c r="AG39" s="114"/>
      <c r="AH39" s="124"/>
      <c r="AI39" s="114"/>
    </row>
    <row r="40" spans="1:35" x14ac:dyDescent="0.25">
      <c r="A40" s="115"/>
      <c r="B40" s="109"/>
      <c r="C40" s="114"/>
      <c r="D40" s="109"/>
      <c r="E40" s="114"/>
      <c r="F40" s="109"/>
      <c r="G40" s="114"/>
      <c r="H40" s="109"/>
      <c r="I40" s="114"/>
      <c r="J40" s="109"/>
      <c r="K40" s="114"/>
      <c r="L40" s="109"/>
      <c r="M40" s="114"/>
      <c r="N40" s="109"/>
      <c r="O40" s="114"/>
      <c r="P40" s="109"/>
      <c r="Q40" s="114"/>
      <c r="R40" s="109"/>
      <c r="S40" s="114"/>
      <c r="T40" s="124"/>
      <c r="U40" s="114"/>
      <c r="V40" s="124"/>
      <c r="W40" s="114"/>
      <c r="X40" s="124"/>
      <c r="Y40" s="114"/>
      <c r="Z40" s="124"/>
      <c r="AA40" s="114"/>
      <c r="AB40" s="124"/>
      <c r="AC40" s="114"/>
      <c r="AD40" s="124"/>
      <c r="AE40" s="114"/>
      <c r="AF40" s="124"/>
      <c r="AG40" s="114"/>
      <c r="AH40" s="124"/>
      <c r="AI40" s="114"/>
    </row>
    <row r="41" spans="1:35" x14ac:dyDescent="0.25">
      <c r="A41" s="115"/>
      <c r="B41" s="109"/>
      <c r="C41" s="114"/>
      <c r="D41" s="109"/>
      <c r="E41" s="114"/>
      <c r="F41" s="109"/>
      <c r="G41" s="114"/>
      <c r="H41" s="109"/>
      <c r="I41" s="114"/>
      <c r="J41" s="109"/>
      <c r="K41" s="114"/>
      <c r="L41" s="109"/>
      <c r="M41" s="114"/>
      <c r="N41" s="109"/>
      <c r="O41" s="114"/>
      <c r="P41" s="109"/>
      <c r="Q41" s="114"/>
      <c r="R41" s="109"/>
      <c r="S41" s="114"/>
      <c r="T41" s="124"/>
      <c r="U41" s="114"/>
      <c r="V41" s="124"/>
      <c r="W41" s="114"/>
      <c r="X41" s="124"/>
      <c r="Y41" s="114"/>
      <c r="Z41" s="124"/>
      <c r="AA41" s="114"/>
      <c r="AB41" s="124"/>
      <c r="AC41" s="114"/>
      <c r="AD41" s="124"/>
      <c r="AE41" s="114"/>
      <c r="AF41" s="124"/>
      <c r="AG41" s="114"/>
      <c r="AH41" s="124"/>
      <c r="AI41" s="114"/>
    </row>
    <row r="42" spans="1:35" x14ac:dyDescent="0.25">
      <c r="A42" s="115"/>
      <c r="B42" s="109"/>
      <c r="C42" s="114"/>
      <c r="D42" s="109"/>
      <c r="E42" s="114"/>
      <c r="F42" s="109"/>
      <c r="G42" s="114"/>
      <c r="H42" s="109"/>
      <c r="I42" s="114"/>
      <c r="J42" s="109"/>
      <c r="K42" s="114"/>
      <c r="L42" s="109"/>
      <c r="M42" s="114"/>
      <c r="N42" s="109"/>
      <c r="O42" s="114"/>
      <c r="P42" s="109"/>
      <c r="Q42" s="114"/>
      <c r="R42" s="109"/>
      <c r="S42" s="114"/>
      <c r="T42" s="124"/>
      <c r="U42" s="114"/>
      <c r="V42" s="124"/>
      <c r="W42" s="114"/>
      <c r="X42" s="124"/>
      <c r="Y42" s="114"/>
      <c r="Z42" s="124"/>
      <c r="AA42" s="114"/>
      <c r="AB42" s="124"/>
      <c r="AC42" s="114"/>
      <c r="AD42" s="124"/>
      <c r="AE42" s="114"/>
      <c r="AF42" s="124"/>
      <c r="AG42" s="114"/>
      <c r="AH42" s="124"/>
      <c r="AI42" s="114"/>
    </row>
    <row r="43" spans="1:35" x14ac:dyDescent="0.25">
      <c r="A43" s="115"/>
      <c r="B43" s="109"/>
      <c r="C43" s="114"/>
      <c r="D43" s="109"/>
      <c r="E43" s="114"/>
      <c r="F43" s="109"/>
      <c r="G43" s="114"/>
      <c r="H43" s="109"/>
      <c r="I43" s="114"/>
      <c r="J43" s="109"/>
      <c r="K43" s="114"/>
      <c r="L43" s="109"/>
      <c r="M43" s="114"/>
      <c r="N43" s="109"/>
      <c r="O43" s="114"/>
      <c r="P43" s="109"/>
      <c r="Q43" s="114"/>
      <c r="R43" s="109"/>
      <c r="S43" s="114"/>
      <c r="T43" s="124"/>
      <c r="U43" s="114"/>
      <c r="V43" s="124"/>
      <c r="W43" s="114"/>
      <c r="X43" s="124"/>
      <c r="Y43" s="114"/>
      <c r="Z43" s="124"/>
      <c r="AA43" s="114"/>
      <c r="AB43" s="124"/>
      <c r="AC43" s="114"/>
      <c r="AD43" s="124"/>
      <c r="AE43" s="114"/>
      <c r="AF43" s="124"/>
      <c r="AG43" s="114"/>
      <c r="AH43" s="124"/>
      <c r="AI43" s="114"/>
    </row>
    <row r="44" spans="1:35" x14ac:dyDescent="0.25">
      <c r="A44" s="115"/>
      <c r="B44" s="109"/>
      <c r="C44" s="114"/>
      <c r="D44" s="109"/>
      <c r="E44" s="114"/>
      <c r="F44" s="109"/>
      <c r="G44" s="114"/>
      <c r="H44" s="109"/>
      <c r="I44" s="114"/>
      <c r="J44" s="109"/>
      <c r="K44" s="114"/>
      <c r="L44" s="109"/>
      <c r="M44" s="114"/>
      <c r="N44" s="109"/>
      <c r="O44" s="114"/>
      <c r="P44" s="109"/>
      <c r="Q44" s="114"/>
      <c r="R44" s="109"/>
      <c r="S44" s="114"/>
      <c r="T44" s="124"/>
      <c r="U44" s="114"/>
      <c r="V44" s="124"/>
      <c r="W44" s="114"/>
      <c r="X44" s="124"/>
      <c r="Y44" s="114"/>
      <c r="Z44" s="124"/>
      <c r="AA44" s="114"/>
      <c r="AB44" s="124"/>
      <c r="AC44" s="114"/>
      <c r="AD44" s="124"/>
      <c r="AE44" s="114"/>
      <c r="AF44" s="124"/>
      <c r="AG44" s="114"/>
      <c r="AH44" s="124"/>
      <c r="AI44" s="114"/>
    </row>
    <row r="45" spans="1:35" x14ac:dyDescent="0.25">
      <c r="A45" s="115"/>
      <c r="B45" s="109"/>
      <c r="C45" s="114"/>
      <c r="D45" s="109"/>
      <c r="E45" s="114"/>
      <c r="F45" s="109"/>
      <c r="G45" s="114"/>
      <c r="H45" s="109"/>
      <c r="I45" s="114"/>
      <c r="J45" s="109"/>
      <c r="K45" s="114"/>
      <c r="L45" s="109"/>
      <c r="M45" s="114"/>
      <c r="N45" s="109"/>
      <c r="O45" s="114"/>
      <c r="P45" s="109"/>
      <c r="Q45" s="114"/>
      <c r="R45" s="109"/>
      <c r="S45" s="114"/>
      <c r="T45" s="124"/>
      <c r="U45" s="114"/>
      <c r="V45" s="124"/>
      <c r="W45" s="114"/>
      <c r="X45" s="124"/>
      <c r="Y45" s="114"/>
      <c r="Z45" s="124"/>
      <c r="AA45" s="114"/>
      <c r="AB45" s="124"/>
      <c r="AC45" s="114"/>
      <c r="AD45" s="124"/>
      <c r="AE45" s="114"/>
      <c r="AF45" s="124"/>
      <c r="AG45" s="114"/>
      <c r="AH45" s="124"/>
      <c r="AI45" s="114"/>
    </row>
    <row r="46" spans="1:35" x14ac:dyDescent="0.25">
      <c r="A46" s="115"/>
      <c r="B46" s="109"/>
      <c r="C46" s="114"/>
      <c r="D46" s="109"/>
      <c r="E46" s="114"/>
      <c r="F46" s="109"/>
      <c r="G46" s="114"/>
      <c r="H46" s="109"/>
      <c r="I46" s="114"/>
      <c r="J46" s="109"/>
      <c r="K46" s="114"/>
      <c r="L46" s="109"/>
      <c r="M46" s="114"/>
      <c r="N46" s="109"/>
      <c r="O46" s="114"/>
      <c r="P46" s="109"/>
      <c r="Q46" s="114"/>
      <c r="R46" s="109"/>
      <c r="S46" s="114"/>
      <c r="T46" s="124"/>
      <c r="U46" s="114"/>
      <c r="V46" s="124"/>
      <c r="W46" s="114"/>
      <c r="X46" s="124"/>
      <c r="Y46" s="114"/>
      <c r="Z46" s="124"/>
      <c r="AA46" s="114"/>
      <c r="AB46" s="124"/>
      <c r="AC46" s="114"/>
      <c r="AD46" s="124"/>
      <c r="AE46" s="114"/>
      <c r="AF46" s="124"/>
      <c r="AG46" s="114"/>
      <c r="AH46" s="124"/>
      <c r="AI46" s="114"/>
    </row>
    <row r="47" spans="1:35" x14ac:dyDescent="0.25">
      <c r="A47" s="115"/>
      <c r="B47" s="109"/>
      <c r="C47" s="114"/>
      <c r="D47" s="109"/>
      <c r="E47" s="114"/>
      <c r="F47" s="109"/>
      <c r="G47" s="114"/>
      <c r="H47" s="109"/>
      <c r="I47" s="114"/>
      <c r="J47" s="109"/>
      <c r="K47" s="114"/>
      <c r="L47" s="109"/>
      <c r="M47" s="114"/>
      <c r="N47" s="109"/>
      <c r="O47" s="114"/>
      <c r="P47" s="109"/>
      <c r="Q47" s="114"/>
      <c r="R47" s="109"/>
      <c r="S47" s="114"/>
      <c r="T47" s="124"/>
      <c r="U47" s="114"/>
      <c r="V47" s="124"/>
      <c r="W47" s="114"/>
      <c r="X47" s="124"/>
      <c r="Y47" s="114"/>
      <c r="Z47" s="124"/>
      <c r="AA47" s="114"/>
      <c r="AB47" s="124"/>
      <c r="AC47" s="114"/>
      <c r="AD47" s="124"/>
      <c r="AE47" s="114"/>
      <c r="AF47" s="124"/>
      <c r="AG47" s="114"/>
      <c r="AH47" s="124"/>
      <c r="AI47" s="114"/>
    </row>
    <row r="48" spans="1:35" x14ac:dyDescent="0.25">
      <c r="A48" s="115"/>
      <c r="B48" s="109"/>
      <c r="C48" s="114"/>
      <c r="D48" s="109"/>
      <c r="E48" s="114"/>
      <c r="F48" s="109"/>
      <c r="G48" s="114"/>
      <c r="H48" s="109"/>
      <c r="I48" s="114"/>
      <c r="J48" s="109"/>
      <c r="K48" s="114"/>
      <c r="L48" s="109"/>
      <c r="M48" s="114"/>
      <c r="N48" s="109"/>
      <c r="O48" s="114"/>
      <c r="P48" s="109"/>
      <c r="Q48" s="114"/>
      <c r="R48" s="109"/>
      <c r="S48" s="114"/>
      <c r="T48" s="124"/>
      <c r="U48" s="114"/>
      <c r="V48" s="124"/>
      <c r="W48" s="114"/>
      <c r="X48" s="124"/>
      <c r="Y48" s="114"/>
      <c r="Z48" s="124"/>
      <c r="AA48" s="114"/>
      <c r="AB48" s="124"/>
      <c r="AC48" s="114"/>
      <c r="AD48" s="124"/>
      <c r="AE48" s="114"/>
      <c r="AF48" s="124"/>
      <c r="AG48" s="114"/>
      <c r="AH48" s="124"/>
      <c r="AI48" s="114"/>
    </row>
    <row r="49" spans="1:35" x14ac:dyDescent="0.25">
      <c r="A49" s="115"/>
      <c r="B49" s="109"/>
      <c r="C49" s="114"/>
      <c r="D49" s="109"/>
      <c r="E49" s="114"/>
      <c r="F49" s="109"/>
      <c r="G49" s="114"/>
      <c r="H49" s="109"/>
      <c r="I49" s="114"/>
      <c r="J49" s="109"/>
      <c r="K49" s="114"/>
      <c r="L49" s="109"/>
      <c r="M49" s="114"/>
      <c r="N49" s="109"/>
      <c r="O49" s="114"/>
      <c r="P49" s="109"/>
      <c r="Q49" s="114"/>
      <c r="R49" s="109"/>
      <c r="S49" s="114"/>
      <c r="T49" s="124"/>
      <c r="U49" s="114"/>
      <c r="V49" s="124"/>
      <c r="W49" s="114"/>
      <c r="X49" s="124"/>
      <c r="Y49" s="114"/>
      <c r="Z49" s="124"/>
      <c r="AA49" s="114"/>
      <c r="AB49" s="124"/>
      <c r="AC49" s="114"/>
      <c r="AD49" s="124"/>
      <c r="AE49" s="114"/>
      <c r="AF49" s="124"/>
      <c r="AG49" s="114"/>
      <c r="AH49" s="124"/>
      <c r="AI49" s="114"/>
    </row>
    <row r="50" spans="1:35" x14ac:dyDescent="0.25">
      <c r="A50" s="115"/>
      <c r="B50" s="109"/>
      <c r="C50" s="114"/>
      <c r="D50" s="109"/>
      <c r="E50" s="114"/>
      <c r="F50" s="109"/>
      <c r="G50" s="114"/>
      <c r="H50" s="109"/>
      <c r="I50" s="114"/>
      <c r="J50" s="109"/>
      <c r="K50" s="114"/>
      <c r="L50" s="109"/>
      <c r="M50" s="114"/>
      <c r="N50" s="109"/>
      <c r="O50" s="114"/>
      <c r="P50" s="109"/>
      <c r="Q50" s="114"/>
      <c r="R50" s="109"/>
      <c r="S50" s="114"/>
      <c r="T50" s="124"/>
      <c r="U50" s="114"/>
      <c r="V50" s="124"/>
      <c r="W50" s="114"/>
      <c r="X50" s="124"/>
      <c r="Y50" s="114"/>
      <c r="Z50" s="124"/>
      <c r="AA50" s="114"/>
      <c r="AB50" s="124"/>
      <c r="AC50" s="114"/>
      <c r="AD50" s="124"/>
      <c r="AE50" s="114"/>
      <c r="AF50" s="124"/>
      <c r="AG50" s="114"/>
      <c r="AH50" s="124"/>
      <c r="AI50" s="114"/>
    </row>
    <row r="51" spans="1:35" x14ac:dyDescent="0.25">
      <c r="A51" s="115"/>
      <c r="B51" s="109"/>
      <c r="C51" s="114"/>
      <c r="D51" s="109"/>
      <c r="E51" s="114"/>
      <c r="F51" s="109"/>
      <c r="G51" s="114"/>
      <c r="H51" s="109"/>
      <c r="I51" s="114"/>
      <c r="J51" s="109"/>
      <c r="K51" s="114"/>
      <c r="L51" s="109"/>
      <c r="M51" s="114"/>
      <c r="N51" s="109"/>
      <c r="O51" s="114"/>
      <c r="P51" s="109"/>
      <c r="Q51" s="114"/>
      <c r="R51" s="109"/>
      <c r="S51" s="114"/>
      <c r="T51" s="124"/>
      <c r="U51" s="114"/>
      <c r="V51" s="124"/>
      <c r="W51" s="114"/>
      <c r="X51" s="124"/>
      <c r="Y51" s="114"/>
      <c r="Z51" s="124"/>
      <c r="AA51" s="114"/>
      <c r="AB51" s="124"/>
      <c r="AC51" s="114"/>
      <c r="AD51" s="124"/>
      <c r="AE51" s="114"/>
      <c r="AF51" s="124"/>
      <c r="AG51" s="114"/>
      <c r="AH51" s="124"/>
      <c r="AI51" s="114"/>
    </row>
    <row r="52" spans="1:35" x14ac:dyDescent="0.25">
      <c r="A52" s="115"/>
      <c r="B52" s="109"/>
      <c r="C52" s="114"/>
      <c r="D52" s="109"/>
      <c r="E52" s="114"/>
      <c r="F52" s="109"/>
      <c r="G52" s="114"/>
      <c r="H52" s="109"/>
      <c r="I52" s="114"/>
      <c r="J52" s="109"/>
      <c r="K52" s="114"/>
      <c r="L52" s="109"/>
      <c r="M52" s="114"/>
      <c r="N52" s="109"/>
      <c r="O52" s="114"/>
      <c r="P52" s="109"/>
      <c r="Q52" s="114"/>
      <c r="R52" s="109"/>
      <c r="S52" s="114"/>
      <c r="T52" s="124"/>
      <c r="U52" s="114"/>
      <c r="V52" s="124"/>
      <c r="W52" s="114"/>
      <c r="X52" s="124"/>
      <c r="Y52" s="114"/>
      <c r="Z52" s="124"/>
      <c r="AA52" s="114"/>
      <c r="AB52" s="124"/>
      <c r="AC52" s="114"/>
      <c r="AD52" s="124"/>
      <c r="AE52" s="114"/>
      <c r="AF52" s="124"/>
      <c r="AG52" s="114"/>
      <c r="AH52" s="124"/>
      <c r="AI52" s="114"/>
    </row>
  </sheetData>
  <mergeCells count="34">
    <mergeCell ref="AH1:AI1"/>
    <mergeCell ref="AH2:AI2"/>
    <mergeCell ref="AB1:AC1"/>
    <mergeCell ref="AB2:AC2"/>
    <mergeCell ref="AD1:AE1"/>
    <mergeCell ref="AD2:AE2"/>
    <mergeCell ref="AF1:AG1"/>
    <mergeCell ref="AF2:AG2"/>
    <mergeCell ref="V1:W1"/>
    <mergeCell ref="V2:W2"/>
    <mergeCell ref="X1:Y1"/>
    <mergeCell ref="X2:Y2"/>
    <mergeCell ref="Z1:AA1"/>
    <mergeCell ref="Z2:AA2"/>
    <mergeCell ref="N1:O1"/>
    <mergeCell ref="P1:Q1"/>
    <mergeCell ref="R1:S1"/>
    <mergeCell ref="T1:U1"/>
    <mergeCell ref="T2:U2"/>
    <mergeCell ref="L1:M1"/>
    <mergeCell ref="B1:C1"/>
    <mergeCell ref="D1:E1"/>
    <mergeCell ref="F1:G1"/>
    <mergeCell ref="H1:I1"/>
    <mergeCell ref="J1:K1"/>
    <mergeCell ref="L2:M2"/>
    <mergeCell ref="N2:O2"/>
    <mergeCell ref="P2:Q2"/>
    <mergeCell ref="R2:S2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3" t="s">
        <v>131</v>
      </c>
      <c r="AJ1" s="173"/>
      <c r="AK1" s="173"/>
      <c r="AL1" s="173"/>
      <c r="AM1" s="173"/>
      <c r="AN1" s="173"/>
      <c r="AO1" s="173"/>
      <c r="AP1" s="3"/>
      <c r="AQ1" s="107"/>
      <c r="AR1" s="3"/>
      <c r="AS1" s="3"/>
      <c r="AT1" s="3"/>
    </row>
    <row r="2" spans="1:49" ht="33.75" customHeight="1" thickTop="1" thickBot="1" x14ac:dyDescent="0.4">
      <c r="A2" s="57" t="s">
        <v>135</v>
      </c>
      <c r="B2" s="54" t="str">
        <f>(A3)</f>
        <v>Fülöp E.</v>
      </c>
      <c r="C2" s="56"/>
      <c r="D2" s="54"/>
      <c r="E2" s="54"/>
      <c r="F2" s="55" t="str">
        <f>(A4)</f>
        <v>Debreczy I.</v>
      </c>
      <c r="G2" s="54"/>
      <c r="H2" s="54"/>
      <c r="I2" s="54"/>
      <c r="J2" s="55" t="str">
        <f>(A5)</f>
        <v>Trecskó J.</v>
      </c>
      <c r="K2" s="54"/>
      <c r="L2" s="54"/>
      <c r="M2" s="54"/>
      <c r="N2" s="55" t="str">
        <f>(A6)</f>
        <v>Balla A.</v>
      </c>
      <c r="O2" s="54"/>
      <c r="P2" s="54"/>
      <c r="Q2" s="54"/>
      <c r="R2" s="55" t="str">
        <f>(A7)</f>
        <v>Szirmay E.</v>
      </c>
      <c r="S2" s="54"/>
      <c r="T2" s="54"/>
      <c r="U2" s="54"/>
      <c r="V2" s="55" t="str">
        <f>(A8)</f>
        <v>Serák Gy.</v>
      </c>
      <c r="W2" s="54"/>
      <c r="X2" s="54"/>
      <c r="Y2" s="54"/>
      <c r="Z2" s="55" t="str">
        <f>(A9)</f>
        <v>Kondor G.</v>
      </c>
      <c r="AA2" s="54"/>
      <c r="AB2" s="54"/>
      <c r="AC2" s="54"/>
      <c r="AD2" s="55" t="str">
        <f>(A10)</f>
        <v>kimaradó</v>
      </c>
      <c r="AE2" s="54"/>
      <c r="AF2" s="54"/>
      <c r="AG2" s="54"/>
      <c r="AH2" s="53"/>
      <c r="AI2" s="52" t="s">
        <v>10</v>
      </c>
      <c r="AJ2" s="51" t="s">
        <v>9</v>
      </c>
      <c r="AK2" s="51" t="s">
        <v>8</v>
      </c>
      <c r="AL2" s="51" t="s">
        <v>7</v>
      </c>
      <c r="AM2" s="50" t="s">
        <v>6</v>
      </c>
      <c r="AN2" s="50" t="s">
        <v>5</v>
      </c>
      <c r="AO2" s="49" t="s">
        <v>4</v>
      </c>
      <c r="AP2" s="3"/>
      <c r="AQ2" s="49" t="s">
        <v>3</v>
      </c>
      <c r="AR2" s="106"/>
      <c r="AS2" s="48" t="s">
        <v>2</v>
      </c>
      <c r="AT2" s="3"/>
    </row>
    <row r="3" spans="1:49" ht="16.5" thickTop="1" x14ac:dyDescent="0.2">
      <c r="A3" s="47" t="s">
        <v>90</v>
      </c>
      <c r="B3" s="46"/>
      <c r="C3" s="45"/>
      <c r="D3" s="45"/>
      <c r="E3" s="45"/>
      <c r="F3" s="44">
        <v>7</v>
      </c>
      <c r="G3" s="32">
        <f>(N42)</f>
        <v>2</v>
      </c>
      <c r="H3" s="32">
        <f>(P42)</f>
        <v>2</v>
      </c>
      <c r="I3" s="42" t="str">
        <f>IF(G3=".","-",IF(G3&gt;H3,"g",IF(G3=H3,"d","v")))</f>
        <v>d</v>
      </c>
      <c r="J3" s="44">
        <v>6</v>
      </c>
      <c r="K3" s="43">
        <f>(N37)</f>
        <v>0</v>
      </c>
      <c r="L3" s="43">
        <f>(P37)</f>
        <v>1</v>
      </c>
      <c r="M3" s="42" t="str">
        <f>IF(K3=".","-",IF(K3&gt;L3,"g",IF(K3=L3,"d","v")))</f>
        <v>v</v>
      </c>
      <c r="N3" s="44">
        <v>5</v>
      </c>
      <c r="O3" s="43">
        <f>(N32)</f>
        <v>2</v>
      </c>
      <c r="P3" s="43">
        <f>(P32)</f>
        <v>0</v>
      </c>
      <c r="Q3" s="42" t="str">
        <f>IF(O3=".","-",IF(O3&gt;P3,"g",IF(O3=P3,"d","v")))</f>
        <v>g</v>
      </c>
      <c r="R3" s="44">
        <v>4</v>
      </c>
      <c r="S3" s="43">
        <f>(N27)</f>
        <v>5</v>
      </c>
      <c r="T3" s="43">
        <f>(P27)</f>
        <v>0</v>
      </c>
      <c r="U3" s="42" t="str">
        <f>IF(S3=".","-",IF(S3&gt;T3,"g",IF(S3=T3,"d","v")))</f>
        <v>g</v>
      </c>
      <c r="V3" s="44">
        <v>3</v>
      </c>
      <c r="W3" s="43">
        <f>(N22)</f>
        <v>1</v>
      </c>
      <c r="X3" s="43">
        <f>(P22)</f>
        <v>0</v>
      </c>
      <c r="Y3" s="42" t="str">
        <f>IF(W3=".","-",IF(W3&gt;X3,"g",IF(W3=X3,"d","v")))</f>
        <v>g</v>
      </c>
      <c r="Z3" s="44">
        <v>2</v>
      </c>
      <c r="AA3" s="43">
        <f>(N17)</f>
        <v>2</v>
      </c>
      <c r="AB3" s="43">
        <f>(P17)</f>
        <v>0</v>
      </c>
      <c r="AC3" s="42" t="str">
        <f t="shared" ref="AC3:AC8" si="0">IF(AA3=".","-",IF(AA3&gt;AB3,"g",IF(AA3=AB3,"d","v")))</f>
        <v>g</v>
      </c>
      <c r="AD3" s="44">
        <v>1</v>
      </c>
      <c r="AE3" s="43" t="str">
        <f>(N12)</f>
        <v>.</v>
      </c>
      <c r="AF3" s="43" t="str">
        <f>(P12)</f>
        <v>.</v>
      </c>
      <c r="AG3" s="42" t="str">
        <f t="shared" ref="AG3:AG9" si="1">IF(AE3=".","-",IF(AE3&gt;AF3,"g",IF(AE3=AF3,"d","v")))</f>
        <v>-</v>
      </c>
      <c r="AH3" s="90"/>
      <c r="AI3" s="41">
        <f t="shared" ref="AI3:AI10" si="2">SUM(AJ3:AL3)</f>
        <v>6</v>
      </c>
      <c r="AJ3" s="40">
        <f t="shared" ref="AJ3:AJ10" si="3">COUNTIF(B3:AG3,"g")</f>
        <v>4</v>
      </c>
      <c r="AK3" s="40">
        <f t="shared" ref="AK3:AK10" si="4">COUNTIF(B3:AG3,"d")</f>
        <v>1</v>
      </c>
      <c r="AL3" s="40">
        <f t="shared" ref="AL3:AL10" si="5">COUNTIF(B3:AG3,"v")</f>
        <v>1</v>
      </c>
      <c r="AM3" s="31">
        <f>SUM(IF(G3&lt;&gt;".",G3)+IF(K3&lt;&gt;".",K3)+IF(O3&lt;&gt;".",O3)+IF(S3&lt;&gt;".",S3)+IF(W3&lt;&gt;".",W3)+IF(AA3&lt;&gt;".",AA3)+IF(AE3&lt;&gt;".",AE3))</f>
        <v>12</v>
      </c>
      <c r="AN3" s="31">
        <f>SUM(IF(H3&lt;&gt;".",H3)+IF(L3&lt;&gt;".",L3)+IF(P3&lt;&gt;".",P3)+IF(T3&lt;&gt;".",T3)+IF(X3&lt;&gt;".",X3)+IF(AB3&lt;&gt;".",AB3)+IF(AF3&lt;&gt;".",AF3))</f>
        <v>3</v>
      </c>
      <c r="AO3" s="39">
        <f t="shared" ref="AO3:AO10" si="6">SUM(AJ3*3+AK3*1)</f>
        <v>13</v>
      </c>
      <c r="AP3" s="4"/>
      <c r="AQ3" s="28">
        <f t="shared" ref="AQ3:AQ10" si="7">RANK(AO3,$AO$3:$AO$10,0)</f>
        <v>1</v>
      </c>
      <c r="AR3" s="103"/>
      <c r="AS3" s="102">
        <f t="shared" ref="AS3:AS10" si="8">SUM(AM3-AN3)</f>
        <v>9</v>
      </c>
      <c r="AT3" s="3"/>
      <c r="AV3" s="105"/>
      <c r="AW3" s="105"/>
    </row>
    <row r="4" spans="1:49" ht="15.75" x14ac:dyDescent="0.2">
      <c r="A4" s="38" t="s">
        <v>98</v>
      </c>
      <c r="B4" s="35">
        <v>7</v>
      </c>
      <c r="C4" s="32">
        <f>(P42)</f>
        <v>2</v>
      </c>
      <c r="D4" s="32">
        <f>(N42)</f>
        <v>2</v>
      </c>
      <c r="E4" s="34" t="str">
        <f t="shared" ref="E4:E10" si="9">IF(C4=".","-",IF(C4&gt;D4,"g",IF(C4=D4,"d","v")))</f>
        <v>d</v>
      </c>
      <c r="F4" s="37"/>
      <c r="G4" s="36"/>
      <c r="H4" s="36"/>
      <c r="I4" s="36"/>
      <c r="J4" s="35">
        <v>5</v>
      </c>
      <c r="K4" s="32">
        <f>(N33)</f>
        <v>2</v>
      </c>
      <c r="L4" s="32">
        <f>(P33)</f>
        <v>0</v>
      </c>
      <c r="M4" s="34" t="str">
        <f>IF(K4=".","-",IF(K4&gt;L4,"g",IF(K4=L4,"d","v")))</f>
        <v>g</v>
      </c>
      <c r="N4" s="35">
        <v>4</v>
      </c>
      <c r="O4" s="32">
        <f>(N28)</f>
        <v>4</v>
      </c>
      <c r="P4" s="32">
        <f>(P28)</f>
        <v>0</v>
      </c>
      <c r="Q4" s="34" t="str">
        <f>IF(O4=".","-",IF(O4&gt;P4,"g",IF(O4=P4,"d","v")))</f>
        <v>g</v>
      </c>
      <c r="R4" s="35">
        <v>3</v>
      </c>
      <c r="S4" s="32">
        <f>(N23)</f>
        <v>1</v>
      </c>
      <c r="T4" s="32">
        <f>(P23)</f>
        <v>1</v>
      </c>
      <c r="U4" s="34" t="str">
        <f>IF(S4=".","-",IF(S4&gt;T4,"g",IF(S4=T4,"d","v")))</f>
        <v>d</v>
      </c>
      <c r="V4" s="35">
        <v>2</v>
      </c>
      <c r="W4" s="32">
        <f>(N18)</f>
        <v>3</v>
      </c>
      <c r="X4" s="32">
        <f>(P18)</f>
        <v>0</v>
      </c>
      <c r="Y4" s="34" t="str">
        <f>IF(W4=".","-",IF(W4&gt;X4,"g",IF(W4=X4,"d","v")))</f>
        <v>g</v>
      </c>
      <c r="Z4" s="35">
        <v>1</v>
      </c>
      <c r="AA4" s="32">
        <f>(N13)</f>
        <v>2</v>
      </c>
      <c r="AB4" s="32">
        <f>(P13)</f>
        <v>2</v>
      </c>
      <c r="AC4" s="34" t="str">
        <f t="shared" si="0"/>
        <v>d</v>
      </c>
      <c r="AD4" s="35">
        <v>6</v>
      </c>
      <c r="AE4" s="32" t="str">
        <f>(N38)</f>
        <v>.</v>
      </c>
      <c r="AF4" s="32" t="str">
        <f>(P38)</f>
        <v>.</v>
      </c>
      <c r="AG4" s="34" t="str">
        <f t="shared" si="1"/>
        <v>-</v>
      </c>
      <c r="AH4" s="87"/>
      <c r="AI4" s="33">
        <f t="shared" si="2"/>
        <v>6</v>
      </c>
      <c r="AJ4" s="32">
        <f t="shared" si="3"/>
        <v>3</v>
      </c>
      <c r="AK4" s="32">
        <f t="shared" si="4"/>
        <v>3</v>
      </c>
      <c r="AL4" s="32">
        <f t="shared" si="5"/>
        <v>0</v>
      </c>
      <c r="AM4" s="31">
        <f>SUM(IF(C4&lt;&gt;".",C4)+IF(K4&lt;&gt;".",K4)+IF(O4&lt;&gt;".",O4)+IF(S4&lt;&gt;".",S4)+IF(W4&lt;&gt;".",W4)+IF(AA4&lt;&gt;".",AA4)+IF(AE4&lt;&gt;".",AE4))</f>
        <v>14</v>
      </c>
      <c r="AN4" s="31">
        <f>SUM(IF(D4&lt;&gt;".",D4)+IF(L4&lt;&gt;".",L4)+IF(P4&lt;&gt;".",P4)+IF(T4&lt;&gt;".",T4)+IF(X4&lt;&gt;".",X4)+IF(AB4&lt;&gt;".",AB4)+IF(AF4&lt;&gt;".",AF4))</f>
        <v>5</v>
      </c>
      <c r="AO4" s="30">
        <f t="shared" si="6"/>
        <v>12</v>
      </c>
      <c r="AP4" s="4"/>
      <c r="AQ4" s="28">
        <f t="shared" si="7"/>
        <v>2</v>
      </c>
      <c r="AR4" s="103"/>
      <c r="AS4" s="102">
        <f t="shared" si="8"/>
        <v>9</v>
      </c>
      <c r="AT4" s="3"/>
    </row>
    <row r="5" spans="1:49" ht="15.75" x14ac:dyDescent="0.2">
      <c r="A5" s="38" t="s">
        <v>99</v>
      </c>
      <c r="B5" s="35">
        <v>6</v>
      </c>
      <c r="C5" s="32">
        <f>(P37)</f>
        <v>1</v>
      </c>
      <c r="D5" s="32">
        <f>(N37)</f>
        <v>0</v>
      </c>
      <c r="E5" s="34" t="str">
        <f t="shared" si="9"/>
        <v>g</v>
      </c>
      <c r="F5" s="35">
        <v>5</v>
      </c>
      <c r="G5" s="32">
        <f>(P33)</f>
        <v>0</v>
      </c>
      <c r="H5" s="32">
        <f>(N33)</f>
        <v>2</v>
      </c>
      <c r="I5" s="34" t="str">
        <f t="shared" ref="I5:I10" si="10">IF(G5=".","-",IF(G5&gt;H5,"g",IF(G5=H5,"d","v")))</f>
        <v>v</v>
      </c>
      <c r="J5" s="37"/>
      <c r="K5" s="36"/>
      <c r="L5" s="36"/>
      <c r="M5" s="36"/>
      <c r="N5" s="35">
        <v>3</v>
      </c>
      <c r="O5" s="32">
        <f>(N24)</f>
        <v>0</v>
      </c>
      <c r="P5" s="32">
        <f>(P24)</f>
        <v>2</v>
      </c>
      <c r="Q5" s="34" t="str">
        <f>IF(O5=".","-",IF(O5&gt;P5,"g",IF(O5=P5,"d","v")))</f>
        <v>v</v>
      </c>
      <c r="R5" s="35">
        <v>2</v>
      </c>
      <c r="S5" s="32">
        <f>(N19)</f>
        <v>0</v>
      </c>
      <c r="T5" s="32">
        <f>(P19)</f>
        <v>0</v>
      </c>
      <c r="U5" s="34" t="str">
        <f>IF(S5=".","-",IF(S5&gt;T5,"g",IF(S5=T5,"d","v")))</f>
        <v>d</v>
      </c>
      <c r="V5" s="35">
        <v>1</v>
      </c>
      <c r="W5" s="32">
        <f>(N14)</f>
        <v>1</v>
      </c>
      <c r="X5" s="32">
        <f>(P14)</f>
        <v>1</v>
      </c>
      <c r="Y5" s="34" t="str">
        <f>IF(W5=".","-",IF(W5&gt;X5,"g",IF(W5=X5,"d","v")))</f>
        <v>d</v>
      </c>
      <c r="Z5" s="35">
        <v>7</v>
      </c>
      <c r="AA5" s="32">
        <f>(N43)</f>
        <v>3</v>
      </c>
      <c r="AB5" s="32">
        <f>(P43)</f>
        <v>1</v>
      </c>
      <c r="AC5" s="34" t="str">
        <f t="shared" si="0"/>
        <v>g</v>
      </c>
      <c r="AD5" s="35">
        <v>4</v>
      </c>
      <c r="AE5" s="32" t="str">
        <f>(N29)</f>
        <v>.</v>
      </c>
      <c r="AF5" s="32" t="str">
        <f>(P29)</f>
        <v>.</v>
      </c>
      <c r="AG5" s="34" t="str">
        <f t="shared" si="1"/>
        <v>-</v>
      </c>
      <c r="AH5" s="87"/>
      <c r="AI5" s="33">
        <f t="shared" si="2"/>
        <v>6</v>
      </c>
      <c r="AJ5" s="32">
        <f t="shared" si="3"/>
        <v>2</v>
      </c>
      <c r="AK5" s="32">
        <f t="shared" si="4"/>
        <v>2</v>
      </c>
      <c r="AL5" s="32">
        <f t="shared" si="5"/>
        <v>2</v>
      </c>
      <c r="AM5" s="31">
        <f>SUM(IF(C5&lt;&gt;".",C5)+IF(G5&lt;&gt;".",G5)+IF(O5&lt;&gt;".",O5)+IF(S5&lt;&gt;".",S5)+IF(W5&lt;&gt;".",W5)+IF(AA5&lt;&gt;".",AA5)+IF(AE5&lt;&gt;".",AE5))</f>
        <v>5</v>
      </c>
      <c r="AN5" s="31">
        <f>SUM(IF(D5&lt;&gt;".",D5)+IF(H5&lt;&gt;".",H5)+IF(P5&lt;&gt;".",P5)+IF(T5&lt;&gt;".",T5)+IF(X5&lt;&gt;".",X5)+IF(AB5&lt;&gt;".",AB5)+IF(AF5&lt;&gt;".",AF5))</f>
        <v>6</v>
      </c>
      <c r="AO5" s="30">
        <f t="shared" si="6"/>
        <v>8</v>
      </c>
      <c r="AP5" s="4"/>
      <c r="AQ5" s="28">
        <f t="shared" si="7"/>
        <v>4</v>
      </c>
      <c r="AR5" s="103"/>
      <c r="AS5" s="102">
        <f t="shared" si="8"/>
        <v>-1</v>
      </c>
      <c r="AT5" s="3"/>
    </row>
    <row r="6" spans="1:49" ht="15.75" x14ac:dyDescent="0.2">
      <c r="A6" s="38" t="s">
        <v>106</v>
      </c>
      <c r="B6" s="35">
        <v>5</v>
      </c>
      <c r="C6" s="32">
        <f>(P32)</f>
        <v>0</v>
      </c>
      <c r="D6" s="32">
        <f>(N32)</f>
        <v>2</v>
      </c>
      <c r="E6" s="34" t="str">
        <f t="shared" si="9"/>
        <v>v</v>
      </c>
      <c r="F6" s="35">
        <v>4</v>
      </c>
      <c r="G6" s="32">
        <f>(P28)</f>
        <v>0</v>
      </c>
      <c r="H6" s="32">
        <f>(N28)</f>
        <v>4</v>
      </c>
      <c r="I6" s="34" t="str">
        <f t="shared" si="10"/>
        <v>v</v>
      </c>
      <c r="J6" s="35">
        <v>3</v>
      </c>
      <c r="K6" s="32">
        <f>(P24)</f>
        <v>2</v>
      </c>
      <c r="L6" s="32">
        <f>(N24)</f>
        <v>0</v>
      </c>
      <c r="M6" s="34" t="str">
        <f>IF(K6=".","-",IF(K6&gt;L6,"g",IF(K6=L6,"d","v")))</f>
        <v>g</v>
      </c>
      <c r="N6" s="37"/>
      <c r="O6" s="36"/>
      <c r="P6" s="36"/>
      <c r="Q6" s="36"/>
      <c r="R6" s="35">
        <v>1</v>
      </c>
      <c r="S6" s="32">
        <f>(N15)</f>
        <v>0</v>
      </c>
      <c r="T6" s="32">
        <f>(P15)</f>
        <v>4</v>
      </c>
      <c r="U6" s="34" t="str">
        <f>IF(S6=".","-",IF(S6&gt;T6,"g",IF(S6=T6,"d","v")))</f>
        <v>v</v>
      </c>
      <c r="V6" s="35">
        <v>7</v>
      </c>
      <c r="W6" s="32">
        <f>(N44)</f>
        <v>1</v>
      </c>
      <c r="X6" s="32">
        <f>(P44)</f>
        <v>2</v>
      </c>
      <c r="Y6" s="34" t="str">
        <f>IF(W6=".","-",IF(W6&gt;X6,"g",IF(W6=X6,"d","v")))</f>
        <v>v</v>
      </c>
      <c r="Z6" s="35">
        <v>6</v>
      </c>
      <c r="AA6" s="32">
        <f>(N39)</f>
        <v>3</v>
      </c>
      <c r="AB6" s="32">
        <f>(P39)</f>
        <v>0</v>
      </c>
      <c r="AC6" s="34" t="str">
        <f t="shared" si="0"/>
        <v>g</v>
      </c>
      <c r="AD6" s="35">
        <v>2</v>
      </c>
      <c r="AE6" s="32" t="str">
        <f>(N20)</f>
        <v>.</v>
      </c>
      <c r="AF6" s="32" t="str">
        <f>(P20)</f>
        <v>.</v>
      </c>
      <c r="AG6" s="34" t="str">
        <f t="shared" si="1"/>
        <v>-</v>
      </c>
      <c r="AH6" s="87"/>
      <c r="AI6" s="33">
        <f t="shared" si="2"/>
        <v>6</v>
      </c>
      <c r="AJ6" s="32">
        <f t="shared" si="3"/>
        <v>2</v>
      </c>
      <c r="AK6" s="32">
        <f t="shared" si="4"/>
        <v>0</v>
      </c>
      <c r="AL6" s="32">
        <f t="shared" si="5"/>
        <v>4</v>
      </c>
      <c r="AM6" s="31">
        <f>SUM(IF(C6&lt;&gt;".",C6)+IF(G6&lt;&gt;".",G6)+IF(K6&lt;&gt;".",K6)+IF(S6&lt;&gt;".",S6)+IF(W6&lt;&gt;".",W6)+IF(AA6&lt;&gt;".",AA6)+IF(AE6&lt;&gt;".",AE6))</f>
        <v>6</v>
      </c>
      <c r="AN6" s="31">
        <f>SUM(IF(D6&lt;&gt;".",D6)+IF(H6&lt;&gt;".",H6)+IF(L6&lt;&gt;".",L6)+IF(T6&lt;&gt;".",T6)+IF(X6&lt;&gt;".",X6)+IF(AB6&lt;&gt;".",AB6)+IF(AF6&lt;&gt;".",AF6))</f>
        <v>12</v>
      </c>
      <c r="AO6" s="30">
        <f t="shared" si="6"/>
        <v>6</v>
      </c>
      <c r="AP6" s="4"/>
      <c r="AQ6" s="28">
        <f t="shared" si="7"/>
        <v>5</v>
      </c>
      <c r="AR6" s="103"/>
      <c r="AS6" s="102">
        <f t="shared" si="8"/>
        <v>-6</v>
      </c>
      <c r="AT6" s="3"/>
      <c r="AV6" s="105"/>
      <c r="AW6" s="105"/>
    </row>
    <row r="7" spans="1:49" ht="15.75" x14ac:dyDescent="0.2">
      <c r="A7" s="38" t="s">
        <v>107</v>
      </c>
      <c r="B7" s="35">
        <v>4</v>
      </c>
      <c r="C7" s="32">
        <f>(P27)</f>
        <v>0</v>
      </c>
      <c r="D7" s="32">
        <f>(N27)</f>
        <v>5</v>
      </c>
      <c r="E7" s="34" t="str">
        <f t="shared" si="9"/>
        <v>v</v>
      </c>
      <c r="F7" s="35">
        <v>3</v>
      </c>
      <c r="G7" s="32">
        <f>(P23)</f>
        <v>1</v>
      </c>
      <c r="H7" s="32">
        <f>(N23)</f>
        <v>1</v>
      </c>
      <c r="I7" s="34" t="str">
        <f t="shared" si="10"/>
        <v>d</v>
      </c>
      <c r="J7" s="35">
        <v>2</v>
      </c>
      <c r="K7" s="32">
        <f>(P19)</f>
        <v>0</v>
      </c>
      <c r="L7" s="32">
        <f>(N19)</f>
        <v>0</v>
      </c>
      <c r="M7" s="34" t="str">
        <f>IF(K7=".","-",IF(K7&gt;L7,"g",IF(K7=L7,"d","v")))</f>
        <v>d</v>
      </c>
      <c r="N7" s="35">
        <v>1</v>
      </c>
      <c r="O7" s="32">
        <f>(P15)</f>
        <v>4</v>
      </c>
      <c r="P7" s="32">
        <f>(N15)</f>
        <v>0</v>
      </c>
      <c r="Q7" s="34" t="str">
        <f>IF(O7=".","-",IF(O7&gt;P7,"g",IF(O7=P7,"d","v")))</f>
        <v>g</v>
      </c>
      <c r="R7" s="37"/>
      <c r="S7" s="36"/>
      <c r="T7" s="36"/>
      <c r="U7" s="36"/>
      <c r="V7" s="35">
        <v>6</v>
      </c>
      <c r="W7" s="32">
        <f>(N40)</f>
        <v>2</v>
      </c>
      <c r="X7" s="32">
        <f>(P40)</f>
        <v>1</v>
      </c>
      <c r="Y7" s="34" t="str">
        <f>IF(W7=".","-",IF(W7&gt;X7,"g",IF(W7=X7,"d","v")))</f>
        <v>g</v>
      </c>
      <c r="Z7" s="35">
        <v>5</v>
      </c>
      <c r="AA7" s="32">
        <f>(N34)</f>
        <v>1</v>
      </c>
      <c r="AB7" s="32">
        <f>(P34)</f>
        <v>1</v>
      </c>
      <c r="AC7" s="34" t="str">
        <f t="shared" si="0"/>
        <v>d</v>
      </c>
      <c r="AD7" s="35">
        <v>7</v>
      </c>
      <c r="AE7" s="32" t="str">
        <f>(N45)</f>
        <v>.</v>
      </c>
      <c r="AF7" s="32" t="str">
        <f>(P45)</f>
        <v>.</v>
      </c>
      <c r="AG7" s="34" t="str">
        <f t="shared" si="1"/>
        <v>-</v>
      </c>
      <c r="AH7" s="87"/>
      <c r="AI7" s="33">
        <f t="shared" si="2"/>
        <v>6</v>
      </c>
      <c r="AJ7" s="32">
        <f t="shared" si="3"/>
        <v>2</v>
      </c>
      <c r="AK7" s="32">
        <f t="shared" si="4"/>
        <v>3</v>
      </c>
      <c r="AL7" s="32">
        <f t="shared" si="5"/>
        <v>1</v>
      </c>
      <c r="AM7" s="31">
        <f>SUM(IF(C7&lt;&gt;".",C7)+IF(G7&lt;&gt;".",G7)+IF(K7&lt;&gt;".",K7)+IF(O7&lt;&gt;".",O7)+IF(W7&lt;&gt;".",W7)+IF(AA7&lt;&gt;".",AA7)+IF(AE7&lt;&gt;".",AE7))</f>
        <v>8</v>
      </c>
      <c r="AN7" s="31">
        <f>SUM(IF(D7&lt;&gt;".",D7)+IF(H7&lt;&gt;".",H7)+IF(L7&lt;&gt;".",L7)+IF(P7&lt;&gt;".",P7)+IF(X7&lt;&gt;".",X7)+IF(AB7&lt;&gt;".",AB7)+IF(AF7&lt;&gt;".",AF7))</f>
        <v>8</v>
      </c>
      <c r="AO7" s="30">
        <f t="shared" si="6"/>
        <v>9</v>
      </c>
      <c r="AP7" s="4"/>
      <c r="AQ7" s="28">
        <f t="shared" si="7"/>
        <v>3</v>
      </c>
      <c r="AR7" s="103"/>
      <c r="AS7" s="102">
        <f t="shared" si="8"/>
        <v>0</v>
      </c>
      <c r="AT7" s="3"/>
    </row>
    <row r="8" spans="1:49" ht="15.75" x14ac:dyDescent="0.2">
      <c r="A8" s="38" t="s">
        <v>114</v>
      </c>
      <c r="B8" s="35">
        <v>3</v>
      </c>
      <c r="C8" s="32">
        <f>(P22)</f>
        <v>0</v>
      </c>
      <c r="D8" s="32">
        <f>(N22)</f>
        <v>1</v>
      </c>
      <c r="E8" s="34" t="str">
        <f t="shared" si="9"/>
        <v>v</v>
      </c>
      <c r="F8" s="35">
        <v>2</v>
      </c>
      <c r="G8" s="32">
        <f>(P18)</f>
        <v>0</v>
      </c>
      <c r="H8" s="32">
        <f>(N18)</f>
        <v>3</v>
      </c>
      <c r="I8" s="34" t="str">
        <f t="shared" si="10"/>
        <v>v</v>
      </c>
      <c r="J8" s="35">
        <v>1</v>
      </c>
      <c r="K8" s="32">
        <f>(P14)</f>
        <v>1</v>
      </c>
      <c r="L8" s="32">
        <f>(N14)</f>
        <v>1</v>
      </c>
      <c r="M8" s="34" t="str">
        <f>IF(K8=".","-",IF(K8&gt;L8,"g",IF(K8=L8,"d","v")))</f>
        <v>d</v>
      </c>
      <c r="N8" s="35">
        <v>7</v>
      </c>
      <c r="O8" s="32">
        <f>(P44)</f>
        <v>2</v>
      </c>
      <c r="P8" s="32">
        <f>(N44)</f>
        <v>1</v>
      </c>
      <c r="Q8" s="34" t="str">
        <f>IF(O8=".","-",IF(O8&gt;P8,"g",IF(O8=P8,"d","v")))</f>
        <v>g</v>
      </c>
      <c r="R8" s="35">
        <v>6</v>
      </c>
      <c r="S8" s="32">
        <f>(P40)</f>
        <v>1</v>
      </c>
      <c r="T8" s="32">
        <f>(N40)</f>
        <v>2</v>
      </c>
      <c r="U8" s="34" t="str">
        <f>IF(S8=".","-",IF(S8&gt;T8,"g",IF(S8=T8,"d","v")))</f>
        <v>v</v>
      </c>
      <c r="V8" s="37"/>
      <c r="W8" s="36"/>
      <c r="X8" s="36"/>
      <c r="Y8" s="36"/>
      <c r="Z8" s="35">
        <v>4</v>
      </c>
      <c r="AA8" s="32">
        <f>(N30)</f>
        <v>1</v>
      </c>
      <c r="AB8" s="32">
        <f>(P30)</f>
        <v>2</v>
      </c>
      <c r="AC8" s="34" t="str">
        <f t="shared" si="0"/>
        <v>v</v>
      </c>
      <c r="AD8" s="35">
        <v>5</v>
      </c>
      <c r="AE8" s="32" t="str">
        <f>(N35)</f>
        <v>.</v>
      </c>
      <c r="AF8" s="32" t="str">
        <f>(P35)</f>
        <v>.</v>
      </c>
      <c r="AG8" s="34" t="str">
        <f t="shared" si="1"/>
        <v>-</v>
      </c>
      <c r="AH8" s="87"/>
      <c r="AI8" s="33">
        <f t="shared" si="2"/>
        <v>6</v>
      </c>
      <c r="AJ8" s="32">
        <f t="shared" si="3"/>
        <v>1</v>
      </c>
      <c r="AK8" s="32">
        <f t="shared" si="4"/>
        <v>1</v>
      </c>
      <c r="AL8" s="32">
        <f t="shared" si="5"/>
        <v>4</v>
      </c>
      <c r="AM8" s="31">
        <f>SUM(IF(C8&lt;&gt;".",C8)+IF(G8&lt;&gt;".",G8)+IF(K8&lt;&gt;".",K8)+IF(S8&lt;&gt;".",S8)+IF(O8&lt;&gt;".",O8)+IF(AA8&lt;&gt;".",AA8)+IF(AE8&lt;&gt;".",AE8))</f>
        <v>5</v>
      </c>
      <c r="AN8" s="31">
        <f>SUM(IF(D8&lt;&gt;".",D8)+IF(H8&lt;&gt;".",H8)+IF(L8&lt;&gt;".",L8)+IF(T8&lt;&gt;".",T8)+IF(P8&lt;&gt;".",P8)+IF(AB8&lt;&gt;".",AB8)+IF(AF8&lt;&gt;".",AF8))</f>
        <v>10</v>
      </c>
      <c r="AO8" s="30">
        <f t="shared" si="6"/>
        <v>4</v>
      </c>
      <c r="AP8" s="4"/>
      <c r="AQ8" s="28">
        <f t="shared" si="7"/>
        <v>7</v>
      </c>
      <c r="AR8" s="103"/>
      <c r="AS8" s="102">
        <f t="shared" si="8"/>
        <v>-5</v>
      </c>
      <c r="AT8" s="3"/>
      <c r="AV8" s="104"/>
      <c r="AW8" s="104"/>
    </row>
    <row r="9" spans="1:49" ht="15.75" x14ac:dyDescent="0.2">
      <c r="A9" s="38" t="s">
        <v>115</v>
      </c>
      <c r="B9" s="35">
        <v>2</v>
      </c>
      <c r="C9" s="32">
        <f>(P17)</f>
        <v>0</v>
      </c>
      <c r="D9" s="32">
        <f>(N17)</f>
        <v>2</v>
      </c>
      <c r="E9" s="34" t="str">
        <f t="shared" si="9"/>
        <v>v</v>
      </c>
      <c r="F9" s="35">
        <v>1</v>
      </c>
      <c r="G9" s="32">
        <f>(P13)</f>
        <v>2</v>
      </c>
      <c r="H9" s="32">
        <f>(N13)</f>
        <v>2</v>
      </c>
      <c r="I9" s="34" t="str">
        <f t="shared" si="10"/>
        <v>d</v>
      </c>
      <c r="J9" s="35">
        <v>7</v>
      </c>
      <c r="K9" s="32">
        <f>(P43)</f>
        <v>1</v>
      </c>
      <c r="L9" s="32">
        <f>(N43)</f>
        <v>3</v>
      </c>
      <c r="M9" s="34" t="str">
        <f>IF(K9=".","-",IF(K9&gt;L9,"g",IF(K9=L9,"d","v")))</f>
        <v>v</v>
      </c>
      <c r="N9" s="35">
        <v>6</v>
      </c>
      <c r="O9" s="32">
        <f>(P39)</f>
        <v>0</v>
      </c>
      <c r="P9" s="32">
        <f>(N39)</f>
        <v>3</v>
      </c>
      <c r="Q9" s="34" t="str">
        <f>IF(O9=".","-",IF(O9&gt;P9,"g",IF(O9=P9,"d","v")))</f>
        <v>v</v>
      </c>
      <c r="R9" s="35">
        <v>5</v>
      </c>
      <c r="S9" s="32">
        <f>(P34)</f>
        <v>1</v>
      </c>
      <c r="T9" s="32">
        <f>(N34)</f>
        <v>1</v>
      </c>
      <c r="U9" s="34" t="str">
        <f>IF(S9=".","-",IF(S9&gt;T9,"g",IF(S9=T9,"d","v")))</f>
        <v>d</v>
      </c>
      <c r="V9" s="35">
        <v>4</v>
      </c>
      <c r="W9" s="32">
        <f>(P30)</f>
        <v>2</v>
      </c>
      <c r="X9" s="32">
        <f>(N30)</f>
        <v>1</v>
      </c>
      <c r="Y9" s="34" t="str">
        <f>IF(W9=".","-",IF(W9&gt;X9,"g",IF(W9=X9,"d","v")))</f>
        <v>g</v>
      </c>
      <c r="Z9" s="37"/>
      <c r="AA9" s="36"/>
      <c r="AB9" s="36"/>
      <c r="AC9" s="36"/>
      <c r="AD9" s="35">
        <v>3</v>
      </c>
      <c r="AE9" s="32" t="str">
        <f>(N25)</f>
        <v>.</v>
      </c>
      <c r="AF9" s="32" t="str">
        <f>(P25)</f>
        <v>.</v>
      </c>
      <c r="AG9" s="34" t="str">
        <f t="shared" si="1"/>
        <v>-</v>
      </c>
      <c r="AH9" s="87"/>
      <c r="AI9" s="33">
        <f t="shared" si="2"/>
        <v>6</v>
      </c>
      <c r="AJ9" s="32">
        <f t="shared" si="3"/>
        <v>1</v>
      </c>
      <c r="AK9" s="32">
        <f t="shared" si="4"/>
        <v>2</v>
      </c>
      <c r="AL9" s="32">
        <f t="shared" si="5"/>
        <v>3</v>
      </c>
      <c r="AM9" s="31">
        <f>SUM(IF(C9&lt;&gt;".",C9)+IF(G9&lt;&gt;".",G9)+IF(K9&lt;&gt;".",K9)+IF(S9&lt;&gt;".",S9)+IF(W9&lt;&gt;".",W9)+IF(O9&lt;&gt;".",O9)+IF(AE9&lt;&gt;".",AE9))</f>
        <v>6</v>
      </c>
      <c r="AN9" s="31">
        <f>SUM(IF(D9&lt;&gt;".",D9)+IF(H9&lt;&gt;".",H9)+IF(L9&lt;&gt;".",L9)+IF(T9&lt;&gt;".",T9)+IF(X9&lt;&gt;".",X9)+IF(P9&lt;&gt;".",P9)+IF(AF9&lt;&gt;".",AF9))</f>
        <v>12</v>
      </c>
      <c r="AO9" s="30">
        <f t="shared" si="6"/>
        <v>5</v>
      </c>
      <c r="AP9" s="29"/>
      <c r="AQ9" s="28">
        <f t="shared" si="7"/>
        <v>6</v>
      </c>
      <c r="AR9" s="103"/>
      <c r="AS9" s="102">
        <f t="shared" si="8"/>
        <v>-6</v>
      </c>
      <c r="AT9" s="3"/>
    </row>
    <row r="10" spans="1:49" s="12" customFormat="1" ht="16.5" thickBot="1" x14ac:dyDescent="0.25">
      <c r="A10" s="27" t="s">
        <v>129</v>
      </c>
      <c r="B10" s="26">
        <v>1</v>
      </c>
      <c r="C10" s="21" t="str">
        <f>(P12)</f>
        <v>.</v>
      </c>
      <c r="D10" s="21" t="str">
        <f>(N12)</f>
        <v>.</v>
      </c>
      <c r="E10" s="25" t="str">
        <f t="shared" si="9"/>
        <v>-</v>
      </c>
      <c r="F10" s="26">
        <v>6</v>
      </c>
      <c r="G10" s="21" t="str">
        <f>(P38)</f>
        <v>.</v>
      </c>
      <c r="H10" s="21" t="str">
        <f>(N38)</f>
        <v>.</v>
      </c>
      <c r="I10" s="25" t="str">
        <f t="shared" si="10"/>
        <v>-</v>
      </c>
      <c r="J10" s="26">
        <v>4</v>
      </c>
      <c r="K10" s="21" t="str">
        <f>(P29)</f>
        <v>.</v>
      </c>
      <c r="L10" s="21" t="str">
        <f>(N29)</f>
        <v>.</v>
      </c>
      <c r="M10" s="25" t="str">
        <f>IF(K10=".","-",IF(K10&gt;L10,"g",IF(K10=L10,"d","v")))</f>
        <v>-</v>
      </c>
      <c r="N10" s="26">
        <v>2</v>
      </c>
      <c r="O10" s="21" t="str">
        <f>(P20)</f>
        <v>.</v>
      </c>
      <c r="P10" s="21" t="str">
        <f>(N20)</f>
        <v>.</v>
      </c>
      <c r="Q10" s="25" t="str">
        <f>IF(O10=".","-",IF(O10&gt;P10,"g",IF(O10=P10,"d","v")))</f>
        <v>-</v>
      </c>
      <c r="R10" s="26">
        <v>7</v>
      </c>
      <c r="S10" s="21" t="str">
        <f>(P45)</f>
        <v>.</v>
      </c>
      <c r="T10" s="21" t="str">
        <f>(N45)</f>
        <v>.</v>
      </c>
      <c r="U10" s="25" t="str">
        <f>IF(S10=".","-",IF(S10&gt;T10,"g",IF(S10=T10,"d","v")))</f>
        <v>-</v>
      </c>
      <c r="V10" s="26">
        <v>5</v>
      </c>
      <c r="W10" s="21" t="str">
        <f>(P35)</f>
        <v>.</v>
      </c>
      <c r="X10" s="21" t="str">
        <f>(N35)</f>
        <v>.</v>
      </c>
      <c r="Y10" s="25" t="str">
        <f>IF(W10=".","-",IF(W10&gt;X10,"g",IF(W10=X10,"d","v")))</f>
        <v>-</v>
      </c>
      <c r="Z10" s="26">
        <v>3</v>
      </c>
      <c r="AA10" s="21" t="str">
        <f>(P25)</f>
        <v>.</v>
      </c>
      <c r="AB10" s="21" t="str">
        <f>(N25)</f>
        <v>.</v>
      </c>
      <c r="AC10" s="25" t="str">
        <f>IF(AA10=".","-",IF(AA10&gt;AB10,"g",IF(AA10=AB10,"d","v")))</f>
        <v>-</v>
      </c>
      <c r="AD10" s="24"/>
      <c r="AE10" s="23"/>
      <c r="AF10" s="23"/>
      <c r="AG10" s="23"/>
      <c r="AH10" s="53"/>
      <c r="AI10" s="22">
        <f t="shared" si="2"/>
        <v>0</v>
      </c>
      <c r="AJ10" s="21">
        <f t="shared" si="3"/>
        <v>0</v>
      </c>
      <c r="AK10" s="21">
        <f t="shared" si="4"/>
        <v>0</v>
      </c>
      <c r="AL10" s="21">
        <f t="shared" si="5"/>
        <v>0</v>
      </c>
      <c r="AM10" s="20">
        <f>SUM(IF(C10&lt;&gt;".",C10)+IF(G10&lt;&gt;".",G10)+IF(K10&lt;&gt;".",K10)+IF(S10&lt;&gt;".",S10)+IF(W10&lt;&gt;".",W10)+IF(AA10&lt;&gt;".",AA10)+IF(O10&lt;&gt;".",O10))</f>
        <v>0</v>
      </c>
      <c r="AN10" s="20">
        <f>SUM(IF(D10&lt;&gt;".",D10)+IF(H10&lt;&gt;".",H10)+IF(L10&lt;&gt;".",L10)+IF(T10&lt;&gt;".",T10)+IF(X10&lt;&gt;".",X10)+IF(AB10&lt;&gt;".",AB10)+IF(P10&lt;&gt;".",P10))</f>
        <v>0</v>
      </c>
      <c r="AO10" s="19">
        <f t="shared" si="6"/>
        <v>0</v>
      </c>
      <c r="AP10" s="4"/>
      <c r="AQ10" s="18">
        <f t="shared" si="7"/>
        <v>8</v>
      </c>
      <c r="AR10" s="103"/>
      <c r="AS10" s="102">
        <f t="shared" si="8"/>
        <v>0</v>
      </c>
      <c r="AT10" s="4"/>
    </row>
    <row r="11" spans="1:49" s="12" customFormat="1" ht="3.75" customHeight="1" thickTop="1" x14ac:dyDescent="0.2">
      <c r="A11" s="4"/>
      <c r="B11" s="16"/>
      <c r="C11" s="13"/>
      <c r="D11" s="13"/>
      <c r="E11" s="15"/>
      <c r="F11" s="16"/>
      <c r="G11" s="13"/>
      <c r="H11" s="13"/>
      <c r="I11" s="15"/>
      <c r="J11" s="16"/>
      <c r="K11" s="13"/>
      <c r="L11" s="13"/>
      <c r="M11" s="15"/>
      <c r="N11" s="16"/>
      <c r="O11" s="13"/>
      <c r="P11" s="13"/>
      <c r="Q11" s="15"/>
      <c r="R11" s="16"/>
      <c r="S11" s="13"/>
      <c r="T11" s="13"/>
      <c r="U11" s="15"/>
      <c r="V11" s="16"/>
      <c r="W11" s="13"/>
      <c r="X11" s="13"/>
      <c r="Y11" s="15"/>
      <c r="Z11" s="16"/>
      <c r="AA11" s="13"/>
      <c r="AB11" s="13"/>
      <c r="AC11" s="15"/>
      <c r="AD11" s="4"/>
      <c r="AE11" s="4"/>
      <c r="AF11" s="4"/>
      <c r="AG11" s="4"/>
      <c r="AH11" s="4"/>
      <c r="AI11" s="14"/>
      <c r="AJ11" s="14"/>
      <c r="AK11" s="14"/>
      <c r="AL11" s="14"/>
      <c r="AM11" s="13"/>
      <c r="AN11" s="13"/>
      <c r="AO11" s="13"/>
      <c r="AP11" s="4"/>
      <c r="AQ11" s="4"/>
      <c r="AR11" s="4"/>
      <c r="AS11" s="4"/>
      <c r="AT11" s="4"/>
    </row>
    <row r="12" spans="1:49" s="12" customFormat="1" ht="20.25" x14ac:dyDescent="0.3">
      <c r="A12" s="11">
        <v>1</v>
      </c>
      <c r="B12" s="101"/>
      <c r="C12" s="6"/>
      <c r="D12" s="10"/>
      <c r="E12" s="6"/>
      <c r="F12" s="6"/>
      <c r="G12" s="6"/>
      <c r="H12" s="6"/>
      <c r="I12" s="6"/>
      <c r="J12" s="6"/>
      <c r="K12" s="6"/>
      <c r="L12" s="100" t="str">
        <f>($A$3)</f>
        <v>Fülöp E.</v>
      </c>
      <c r="M12" s="6"/>
      <c r="N12" s="8" t="s">
        <v>0</v>
      </c>
      <c r="O12" s="68" t="s">
        <v>1</v>
      </c>
      <c r="P12" s="8" t="s">
        <v>0</v>
      </c>
      <c r="Q12" s="6"/>
      <c r="R12" s="6" t="str">
        <f>($A$10)</f>
        <v>kimaradó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78"/>
    </row>
    <row r="13" spans="1:49" ht="20.25" x14ac:dyDescent="0.3">
      <c r="A13" s="63"/>
      <c r="B13" s="4"/>
      <c r="C13" s="2"/>
      <c r="D13" s="2"/>
      <c r="E13" s="6"/>
      <c r="F13" s="6"/>
      <c r="G13" s="6"/>
      <c r="H13" s="6"/>
      <c r="I13" s="6"/>
      <c r="J13" s="6"/>
      <c r="K13" s="2"/>
      <c r="L13" s="100" t="str">
        <f>($A$4)</f>
        <v>Debreczy I.</v>
      </c>
      <c r="M13" s="2"/>
      <c r="N13" s="8">
        <v>2</v>
      </c>
      <c r="O13" s="68" t="s">
        <v>1</v>
      </c>
      <c r="P13" s="8">
        <v>2</v>
      </c>
      <c r="Q13" s="2"/>
      <c r="R13" s="6" t="str">
        <f>($A$9)</f>
        <v>Kondor G.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2"/>
      <c r="AI13" s="12"/>
      <c r="AJ13" s="12"/>
      <c r="AL13" s="12"/>
      <c r="AM13" s="12"/>
      <c r="AN13" s="12"/>
      <c r="AO13" s="12"/>
      <c r="AQ13" s="78"/>
    </row>
    <row r="14" spans="1:49" ht="20.25" x14ac:dyDescent="0.3">
      <c r="A14" s="63"/>
      <c r="B14" s="4"/>
      <c r="C14" s="2"/>
      <c r="D14" s="10"/>
      <c r="E14" s="6"/>
      <c r="F14" s="6"/>
      <c r="G14" s="6"/>
      <c r="H14" s="6"/>
      <c r="I14" s="6"/>
      <c r="J14" s="6"/>
      <c r="K14" s="2"/>
      <c r="L14" s="100" t="str">
        <f>($A$5)</f>
        <v>Trecskó J.</v>
      </c>
      <c r="M14" s="2"/>
      <c r="N14" s="8">
        <v>1</v>
      </c>
      <c r="O14" s="68" t="s">
        <v>1</v>
      </c>
      <c r="P14" s="8">
        <v>1</v>
      </c>
      <c r="Q14" s="6"/>
      <c r="R14" s="6" t="str">
        <f>($A$8)</f>
        <v>Serák Gy.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2"/>
      <c r="AI14" s="12"/>
      <c r="AJ14" s="12"/>
      <c r="AL14" s="12"/>
      <c r="AM14" s="12"/>
      <c r="AN14" s="12"/>
      <c r="AO14" s="12"/>
      <c r="AQ14" s="78"/>
      <c r="AR14" s="12"/>
    </row>
    <row r="15" spans="1:49" ht="20.25" x14ac:dyDescent="0.3">
      <c r="A15" s="63"/>
      <c r="B15" s="4"/>
      <c r="C15" s="2"/>
      <c r="D15" s="2"/>
      <c r="E15" s="6"/>
      <c r="F15" s="6"/>
      <c r="G15" s="6"/>
      <c r="H15" s="6"/>
      <c r="I15" s="6"/>
      <c r="J15" s="6"/>
      <c r="K15" s="2"/>
      <c r="L15" s="100" t="str">
        <f>($A$6)</f>
        <v>Balla A.</v>
      </c>
      <c r="M15" s="2"/>
      <c r="N15" s="8">
        <v>0</v>
      </c>
      <c r="O15" s="68" t="s">
        <v>1</v>
      </c>
      <c r="P15" s="8">
        <v>4</v>
      </c>
      <c r="Q15" s="2"/>
      <c r="R15" s="6" t="str">
        <f>($A$7)</f>
        <v>Szirmay E.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2"/>
      <c r="AI15" s="12"/>
      <c r="AJ15" s="12"/>
      <c r="AL15" s="12"/>
      <c r="AM15" s="12"/>
      <c r="AN15" s="12"/>
      <c r="AO15" s="12"/>
      <c r="AQ15" s="78"/>
    </row>
    <row r="16" spans="1:49" ht="3.75" customHeight="1" x14ac:dyDescent="0.3">
      <c r="A16" s="63"/>
      <c r="B16" s="4"/>
      <c r="C16" s="97"/>
      <c r="D16" s="5"/>
      <c r="E16" s="4"/>
      <c r="F16" s="4"/>
      <c r="G16" s="4"/>
      <c r="H16" s="4"/>
      <c r="I16" s="4"/>
      <c r="J16" s="4"/>
      <c r="K16" s="3"/>
      <c r="L16" s="3"/>
      <c r="M16" s="3"/>
      <c r="N16" s="96"/>
      <c r="O16" s="8"/>
      <c r="P16" s="74"/>
      <c r="Q16" s="95"/>
      <c r="R16" s="4"/>
      <c r="S16" s="4"/>
      <c r="T16" s="3"/>
      <c r="U16" s="3"/>
      <c r="V16" s="4"/>
      <c r="W16" s="3"/>
      <c r="X16" s="3"/>
      <c r="Y16" s="3"/>
      <c r="Z16" s="4"/>
      <c r="AA16" s="95"/>
      <c r="AB16" s="79"/>
      <c r="AC16" s="95"/>
      <c r="AD16" s="3"/>
      <c r="AE16" s="4"/>
      <c r="AF16" s="4"/>
      <c r="AG16" s="4"/>
      <c r="AH16" s="64"/>
    </row>
    <row r="17" spans="1:44" s="12" customFormat="1" ht="20.25" x14ac:dyDescent="0.3">
      <c r="A17" s="11">
        <v>2</v>
      </c>
      <c r="B17" s="101"/>
      <c r="C17" s="6"/>
      <c r="D17" s="10"/>
      <c r="E17" s="6"/>
      <c r="F17" s="6"/>
      <c r="G17" s="6"/>
      <c r="H17" s="6"/>
      <c r="I17" s="6"/>
      <c r="J17" s="6"/>
      <c r="K17" s="6"/>
      <c r="L17" s="100" t="str">
        <f>($A$3)</f>
        <v>Fülöp E.</v>
      </c>
      <c r="M17" s="6"/>
      <c r="N17" s="8">
        <v>2</v>
      </c>
      <c r="O17" s="68" t="s">
        <v>1</v>
      </c>
      <c r="P17" s="8">
        <v>0</v>
      </c>
      <c r="Q17" s="6"/>
      <c r="R17" s="6" t="str">
        <f>($A$9)</f>
        <v>Kondor G.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78"/>
    </row>
    <row r="18" spans="1:44" ht="20.25" x14ac:dyDescent="0.3">
      <c r="A18" s="63"/>
      <c r="B18" s="4"/>
      <c r="C18" s="2"/>
      <c r="D18" s="2"/>
      <c r="E18" s="6"/>
      <c r="F18" s="6"/>
      <c r="G18" s="6"/>
      <c r="H18" s="6"/>
      <c r="I18" s="6"/>
      <c r="J18" s="6"/>
      <c r="K18" s="2"/>
      <c r="L18" s="100" t="str">
        <f>($A$4)</f>
        <v>Debreczy I.</v>
      </c>
      <c r="M18" s="2"/>
      <c r="N18" s="8">
        <v>3</v>
      </c>
      <c r="O18" s="68" t="s">
        <v>1</v>
      </c>
      <c r="P18" s="8">
        <v>0</v>
      </c>
      <c r="Q18" s="2"/>
      <c r="R18" s="6" t="str">
        <f>($A$8)</f>
        <v>Serák Gy.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2"/>
      <c r="AI18" s="12"/>
      <c r="AJ18" s="12"/>
      <c r="AL18" s="12"/>
      <c r="AM18" s="12"/>
      <c r="AN18" s="12"/>
      <c r="AO18" s="12"/>
      <c r="AQ18" s="78"/>
    </row>
    <row r="19" spans="1:44" ht="20.25" x14ac:dyDescent="0.3">
      <c r="A19" s="63"/>
      <c r="B19" s="4"/>
      <c r="C19" s="2"/>
      <c r="D19" s="10"/>
      <c r="E19" s="6"/>
      <c r="F19" s="6"/>
      <c r="G19" s="6"/>
      <c r="H19" s="6"/>
      <c r="I19" s="6"/>
      <c r="J19" s="6"/>
      <c r="K19" s="2"/>
      <c r="L19" s="100" t="str">
        <f>($A$5)</f>
        <v>Trecskó J.</v>
      </c>
      <c r="M19" s="2"/>
      <c r="N19" s="8">
        <v>0</v>
      </c>
      <c r="O19" s="68" t="s">
        <v>1</v>
      </c>
      <c r="P19" s="8">
        <v>0</v>
      </c>
      <c r="Q19" s="6"/>
      <c r="R19" s="6" t="str">
        <f>($A$7)</f>
        <v>Szirmay E.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2"/>
      <c r="AI19" s="12"/>
      <c r="AJ19" s="12"/>
      <c r="AL19" s="12"/>
      <c r="AM19" s="12"/>
      <c r="AN19" s="12"/>
      <c r="AO19" s="12"/>
      <c r="AQ19" s="78"/>
      <c r="AR19" s="12"/>
    </row>
    <row r="20" spans="1:44" ht="20.25" x14ac:dyDescent="0.3">
      <c r="A20" s="63"/>
      <c r="B20" s="4"/>
      <c r="C20" s="2"/>
      <c r="D20" s="2"/>
      <c r="E20" s="6"/>
      <c r="F20" s="6"/>
      <c r="G20" s="6"/>
      <c r="H20" s="6"/>
      <c r="I20" s="6"/>
      <c r="J20" s="6"/>
      <c r="K20" s="2"/>
      <c r="L20" s="100" t="str">
        <f>($A$6)</f>
        <v>Balla A.</v>
      </c>
      <c r="M20" s="2"/>
      <c r="N20" s="8" t="s">
        <v>0</v>
      </c>
      <c r="O20" s="68" t="s">
        <v>1</v>
      </c>
      <c r="P20" s="8" t="s">
        <v>0</v>
      </c>
      <c r="Q20" s="2"/>
      <c r="R20" s="6" t="str">
        <f>($A$10)</f>
        <v>kimaradó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2"/>
      <c r="AI20" s="12"/>
      <c r="AJ20" s="12"/>
      <c r="AL20" s="12"/>
      <c r="AM20" s="12"/>
      <c r="AN20" s="12"/>
      <c r="AO20" s="12"/>
      <c r="AQ20" s="78"/>
    </row>
    <row r="21" spans="1:44" ht="3.75" customHeight="1" x14ac:dyDescent="0.3">
      <c r="A21" s="63"/>
      <c r="B21" s="4"/>
      <c r="C21" s="97"/>
      <c r="D21" s="5"/>
      <c r="E21" s="4"/>
      <c r="F21" s="4"/>
      <c r="G21" s="4"/>
      <c r="H21" s="4"/>
      <c r="I21" s="4"/>
      <c r="J21" s="4"/>
      <c r="K21" s="3"/>
      <c r="L21" s="3"/>
      <c r="M21" s="3"/>
      <c r="N21" s="96"/>
      <c r="O21" s="8"/>
      <c r="P21" s="74"/>
      <c r="Q21" s="95"/>
      <c r="R21" s="4"/>
      <c r="S21" s="4"/>
      <c r="T21" s="3"/>
      <c r="U21" s="3"/>
      <c r="V21" s="4"/>
      <c r="W21" s="3"/>
      <c r="X21" s="3"/>
      <c r="Y21" s="3"/>
      <c r="Z21" s="4"/>
      <c r="AA21" s="95"/>
      <c r="AB21" s="79"/>
      <c r="AC21" s="95"/>
      <c r="AD21" s="3"/>
      <c r="AE21" s="4"/>
      <c r="AF21" s="4"/>
      <c r="AG21" s="4"/>
      <c r="AH21" s="64"/>
    </row>
    <row r="22" spans="1:44" s="12" customFormat="1" ht="20.25" x14ac:dyDescent="0.3">
      <c r="A22" s="11">
        <v>3</v>
      </c>
      <c r="B22" s="101"/>
      <c r="C22" s="6"/>
      <c r="D22" s="10"/>
      <c r="E22" s="6"/>
      <c r="F22" s="6"/>
      <c r="G22" s="6"/>
      <c r="H22" s="6"/>
      <c r="I22" s="6"/>
      <c r="J22" s="6"/>
      <c r="K22" s="6"/>
      <c r="L22" s="100" t="str">
        <f>($A$3)</f>
        <v>Fülöp E.</v>
      </c>
      <c r="M22" s="6"/>
      <c r="N22" s="8">
        <v>1</v>
      </c>
      <c r="O22" s="68" t="s">
        <v>1</v>
      </c>
      <c r="P22" s="8">
        <v>0</v>
      </c>
      <c r="Q22" s="6"/>
      <c r="R22" s="6" t="str">
        <f>($A$8)</f>
        <v>Serák Gy.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78"/>
    </row>
    <row r="23" spans="1:44" ht="20.25" x14ac:dyDescent="0.3">
      <c r="A23" s="63"/>
      <c r="B23" s="4"/>
      <c r="C23" s="2"/>
      <c r="D23" s="2"/>
      <c r="E23" s="6"/>
      <c r="F23" s="6"/>
      <c r="G23" s="6"/>
      <c r="H23" s="6"/>
      <c r="I23" s="6"/>
      <c r="J23" s="6"/>
      <c r="K23" s="2"/>
      <c r="L23" s="100" t="str">
        <f>($A$4)</f>
        <v>Debreczy I.</v>
      </c>
      <c r="M23" s="2"/>
      <c r="N23" s="8">
        <v>1</v>
      </c>
      <c r="O23" s="68" t="s">
        <v>1</v>
      </c>
      <c r="P23" s="8">
        <v>1</v>
      </c>
      <c r="Q23" s="2"/>
      <c r="R23" s="6" t="str">
        <f>($A$7)</f>
        <v>Szirmay E.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2"/>
      <c r="AI23" s="12"/>
      <c r="AJ23" s="12"/>
      <c r="AL23" s="12"/>
      <c r="AM23" s="12"/>
      <c r="AN23" s="12"/>
      <c r="AO23" s="12"/>
      <c r="AQ23" s="78"/>
    </row>
    <row r="24" spans="1:44" ht="20.25" x14ac:dyDescent="0.3">
      <c r="A24" s="63"/>
      <c r="B24" s="4"/>
      <c r="C24" s="2"/>
      <c r="D24" s="10"/>
      <c r="E24" s="6"/>
      <c r="F24" s="6"/>
      <c r="G24" s="6"/>
      <c r="H24" s="6"/>
      <c r="I24" s="6"/>
      <c r="J24" s="6"/>
      <c r="K24" s="2"/>
      <c r="L24" s="100" t="str">
        <f>($A$5)</f>
        <v>Trecskó J.</v>
      </c>
      <c r="M24" s="2"/>
      <c r="N24" s="8">
        <v>0</v>
      </c>
      <c r="O24" s="68" t="s">
        <v>1</v>
      </c>
      <c r="P24" s="8">
        <v>2</v>
      </c>
      <c r="Q24" s="6"/>
      <c r="R24" s="6" t="str">
        <f>($A$6)</f>
        <v>Balla A.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2"/>
      <c r="AI24" s="12"/>
      <c r="AJ24" s="12"/>
      <c r="AL24" s="12"/>
      <c r="AM24" s="12"/>
      <c r="AN24" s="12"/>
      <c r="AO24" s="12"/>
      <c r="AQ24" s="78"/>
      <c r="AR24" s="12"/>
    </row>
    <row r="25" spans="1:44" ht="20.25" x14ac:dyDescent="0.3">
      <c r="A25" s="63"/>
      <c r="B25" s="4"/>
      <c r="C25" s="2"/>
      <c r="D25" s="2"/>
      <c r="E25" s="6"/>
      <c r="F25" s="6"/>
      <c r="G25" s="6"/>
      <c r="H25" s="6"/>
      <c r="I25" s="6"/>
      <c r="J25" s="6"/>
      <c r="K25" s="2"/>
      <c r="L25" s="100" t="str">
        <f>($A$9)</f>
        <v>Kondor G.</v>
      </c>
      <c r="M25" s="2"/>
      <c r="N25" s="8" t="s">
        <v>0</v>
      </c>
      <c r="O25" s="68" t="s">
        <v>1</v>
      </c>
      <c r="P25" s="8" t="s">
        <v>0</v>
      </c>
      <c r="Q25" s="2"/>
      <c r="R25" s="6" t="str">
        <f>($A$10)</f>
        <v>kimaradó</v>
      </c>
      <c r="S25" s="6"/>
      <c r="T25" s="2"/>
      <c r="U25" s="2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2"/>
      <c r="AI25" s="12"/>
      <c r="AJ25" s="12"/>
      <c r="AL25" s="12"/>
      <c r="AM25" s="12"/>
      <c r="AN25" s="12"/>
      <c r="AO25" s="12"/>
      <c r="AQ25" s="78"/>
    </row>
    <row r="26" spans="1:44" ht="3.75" customHeight="1" x14ac:dyDescent="0.3">
      <c r="A26" s="63"/>
      <c r="B26" s="4"/>
      <c r="C26" s="97"/>
      <c r="D26" s="5"/>
      <c r="E26" s="4"/>
      <c r="F26" s="4"/>
      <c r="G26" s="4"/>
      <c r="H26" s="4"/>
      <c r="I26" s="4"/>
      <c r="J26" s="4"/>
      <c r="K26" s="3"/>
      <c r="L26" s="3"/>
      <c r="M26" s="3"/>
      <c r="N26" s="96"/>
      <c r="O26" s="8"/>
      <c r="P26" s="74"/>
      <c r="Q26" s="95"/>
      <c r="R26" s="4"/>
      <c r="S26" s="4"/>
      <c r="T26" s="3"/>
      <c r="U26" s="3"/>
      <c r="V26" s="4"/>
      <c r="W26" s="3"/>
      <c r="X26" s="3"/>
      <c r="Y26" s="3"/>
      <c r="Z26" s="4"/>
      <c r="AA26" s="95"/>
      <c r="AB26" s="79"/>
      <c r="AC26" s="95"/>
      <c r="AD26" s="3"/>
      <c r="AE26" s="4"/>
      <c r="AF26" s="4"/>
      <c r="AG26" s="4"/>
      <c r="AH26" s="64"/>
    </row>
    <row r="27" spans="1:44" s="12" customFormat="1" ht="20.25" x14ac:dyDescent="0.3">
      <c r="A27" s="11">
        <v>4</v>
      </c>
      <c r="B27" s="101"/>
      <c r="C27" s="6"/>
      <c r="D27" s="10"/>
      <c r="E27" s="6"/>
      <c r="F27" s="6"/>
      <c r="G27" s="6"/>
      <c r="H27" s="6"/>
      <c r="I27" s="6"/>
      <c r="J27" s="6"/>
      <c r="K27" s="6"/>
      <c r="L27" s="100" t="str">
        <f>($A$3)</f>
        <v>Fülöp E.</v>
      </c>
      <c r="M27" s="6"/>
      <c r="N27" s="8">
        <v>5</v>
      </c>
      <c r="O27" s="68" t="s">
        <v>1</v>
      </c>
      <c r="P27" s="8">
        <v>0</v>
      </c>
      <c r="Q27" s="6"/>
      <c r="R27" s="6" t="str">
        <f>($A$7)</f>
        <v>Szirmay E.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78"/>
    </row>
    <row r="28" spans="1:44" ht="20.25" x14ac:dyDescent="0.3">
      <c r="A28" s="63"/>
      <c r="B28" s="4"/>
      <c r="C28" s="2"/>
      <c r="D28" s="2"/>
      <c r="E28" s="6"/>
      <c r="F28" s="6"/>
      <c r="G28" s="6"/>
      <c r="H28" s="6"/>
      <c r="I28" s="6"/>
      <c r="J28" s="6"/>
      <c r="K28" s="2"/>
      <c r="L28" s="100" t="str">
        <f>($A$4)</f>
        <v>Debreczy I.</v>
      </c>
      <c r="M28" s="2"/>
      <c r="N28" s="8">
        <v>4</v>
      </c>
      <c r="O28" s="68" t="s">
        <v>1</v>
      </c>
      <c r="P28" s="8">
        <v>0</v>
      </c>
      <c r="Q28" s="2"/>
      <c r="R28" s="6" t="str">
        <f>($A$6)</f>
        <v>Balla A.</v>
      </c>
      <c r="S28" s="6"/>
      <c r="T28" s="2"/>
      <c r="U28" s="2"/>
      <c r="V28" s="6"/>
      <c r="W28" s="2"/>
      <c r="X28" s="2"/>
      <c r="Y28" s="2"/>
      <c r="Z28" s="6"/>
      <c r="AA28" s="98"/>
      <c r="AB28" s="99"/>
      <c r="AC28" s="98"/>
      <c r="AD28" s="2"/>
      <c r="AE28" s="6"/>
      <c r="AF28" s="6"/>
      <c r="AG28" s="6"/>
      <c r="AH28" s="12"/>
      <c r="AI28" s="12"/>
      <c r="AJ28" s="12"/>
      <c r="AL28" s="12"/>
      <c r="AM28" s="12"/>
      <c r="AN28" s="12"/>
      <c r="AO28" s="12"/>
      <c r="AQ28" s="78"/>
    </row>
    <row r="29" spans="1:44" ht="20.25" x14ac:dyDescent="0.3">
      <c r="A29" s="63"/>
      <c r="B29" s="4"/>
      <c r="C29" s="2"/>
      <c r="D29" s="10"/>
      <c r="E29" s="6"/>
      <c r="F29" s="6"/>
      <c r="G29" s="6"/>
      <c r="H29" s="6"/>
      <c r="I29" s="6"/>
      <c r="J29" s="6"/>
      <c r="K29" s="2"/>
      <c r="L29" s="100" t="str">
        <f>($A$5)</f>
        <v>Trecskó J.</v>
      </c>
      <c r="M29" s="2"/>
      <c r="N29" s="8" t="s">
        <v>0</v>
      </c>
      <c r="O29" s="68" t="s">
        <v>1</v>
      </c>
      <c r="P29" s="8" t="s">
        <v>0</v>
      </c>
      <c r="Q29" s="6"/>
      <c r="R29" s="6" t="str">
        <f>($A$10)</f>
        <v>kimaradó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2"/>
      <c r="AI29" s="12"/>
      <c r="AJ29" s="12"/>
      <c r="AL29" s="12"/>
      <c r="AM29" s="12"/>
      <c r="AN29" s="12"/>
      <c r="AO29" s="12"/>
      <c r="AQ29" s="78"/>
      <c r="AR29" s="12"/>
    </row>
    <row r="30" spans="1:44" ht="20.25" x14ac:dyDescent="0.3">
      <c r="A30" s="63"/>
      <c r="B30" s="4"/>
      <c r="C30" s="2"/>
      <c r="D30" s="2"/>
      <c r="E30" s="6"/>
      <c r="F30" s="6"/>
      <c r="G30" s="6"/>
      <c r="H30" s="6"/>
      <c r="I30" s="6"/>
      <c r="J30" s="6"/>
      <c r="K30" s="2"/>
      <c r="L30" s="100" t="str">
        <f>($A$8)</f>
        <v>Serák Gy.</v>
      </c>
      <c r="M30" s="2"/>
      <c r="N30" s="8">
        <v>1</v>
      </c>
      <c r="O30" s="68" t="s">
        <v>1</v>
      </c>
      <c r="P30" s="8">
        <v>2</v>
      </c>
      <c r="Q30" s="2"/>
      <c r="R30" s="6" t="str">
        <f>($A$9)</f>
        <v>Kondor G.</v>
      </c>
      <c r="S30" s="6"/>
      <c r="T30" s="2"/>
      <c r="U30" s="2"/>
      <c r="V30" s="6"/>
      <c r="W30" s="2"/>
      <c r="X30" s="2"/>
      <c r="Y30" s="2"/>
      <c r="Z30" s="6"/>
      <c r="AA30" s="98"/>
      <c r="AB30" s="99"/>
      <c r="AC30" s="98"/>
      <c r="AD30" s="2"/>
      <c r="AE30" s="6"/>
      <c r="AF30" s="6"/>
      <c r="AG30" s="6"/>
      <c r="AH30" s="12"/>
      <c r="AI30" s="12"/>
      <c r="AJ30" s="12"/>
      <c r="AL30" s="12"/>
      <c r="AM30" s="12"/>
      <c r="AN30" s="12"/>
      <c r="AO30" s="12"/>
      <c r="AQ30" s="78"/>
    </row>
    <row r="31" spans="1:44" ht="3.75" customHeight="1" x14ac:dyDescent="0.3">
      <c r="A31" s="63"/>
      <c r="B31" s="4"/>
      <c r="C31" s="97"/>
      <c r="D31" s="5"/>
      <c r="E31" s="4"/>
      <c r="F31" s="4"/>
      <c r="G31" s="4"/>
      <c r="H31" s="4"/>
      <c r="I31" s="4"/>
      <c r="J31" s="4"/>
      <c r="K31" s="3"/>
      <c r="L31" s="3"/>
      <c r="M31" s="3"/>
      <c r="N31" s="96"/>
      <c r="O31" s="8"/>
      <c r="P31" s="74"/>
      <c r="Q31" s="95"/>
      <c r="R31" s="4"/>
      <c r="S31" s="4"/>
      <c r="T31" s="3"/>
      <c r="U31" s="3"/>
      <c r="V31" s="4"/>
      <c r="W31" s="3"/>
      <c r="X31" s="3"/>
      <c r="Y31" s="3"/>
      <c r="Z31" s="4"/>
      <c r="AA31" s="95"/>
      <c r="AB31" s="79"/>
      <c r="AC31" s="95"/>
      <c r="AD31" s="3"/>
      <c r="AE31" s="4"/>
      <c r="AF31" s="4"/>
      <c r="AG31" s="4"/>
      <c r="AH31" s="64"/>
    </row>
    <row r="32" spans="1:44" s="12" customFormat="1" ht="20.25" x14ac:dyDescent="0.3">
      <c r="A32" s="11">
        <v>5</v>
      </c>
      <c r="B32" s="101"/>
      <c r="C32" s="6"/>
      <c r="D32" s="10"/>
      <c r="E32" s="6"/>
      <c r="F32" s="6"/>
      <c r="G32" s="6"/>
      <c r="H32" s="6"/>
      <c r="I32" s="6"/>
      <c r="J32" s="6"/>
      <c r="K32" s="6"/>
      <c r="L32" s="100" t="str">
        <f>($A$3)</f>
        <v>Fülöp E.</v>
      </c>
      <c r="M32" s="6"/>
      <c r="N32" s="8">
        <v>2</v>
      </c>
      <c r="O32" s="68" t="s">
        <v>1</v>
      </c>
      <c r="P32" s="8">
        <v>0</v>
      </c>
      <c r="Q32" s="6"/>
      <c r="R32" s="6" t="str">
        <f>($A$6)</f>
        <v>Balla A.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78"/>
    </row>
    <row r="33" spans="1:44" ht="20.25" x14ac:dyDescent="0.3">
      <c r="A33" s="63"/>
      <c r="B33" s="4"/>
      <c r="C33" s="2"/>
      <c r="D33" s="2"/>
      <c r="E33" s="6"/>
      <c r="F33" s="6"/>
      <c r="G33" s="6"/>
      <c r="H33" s="6"/>
      <c r="I33" s="6"/>
      <c r="J33" s="6"/>
      <c r="K33" s="2"/>
      <c r="L33" s="100" t="str">
        <f>($A$4)</f>
        <v>Debreczy I.</v>
      </c>
      <c r="M33" s="2"/>
      <c r="N33" s="8">
        <v>2</v>
      </c>
      <c r="O33" s="68" t="s">
        <v>1</v>
      </c>
      <c r="P33" s="8">
        <v>0</v>
      </c>
      <c r="Q33" s="2"/>
      <c r="R33" s="6" t="str">
        <f>($A$5)</f>
        <v>Trecskó J.</v>
      </c>
      <c r="S33" s="6"/>
      <c r="T33" s="2"/>
      <c r="U33" s="2"/>
      <c r="V33" s="6"/>
      <c r="W33" s="2"/>
      <c r="X33" s="2"/>
      <c r="Y33" s="2"/>
      <c r="Z33" s="6"/>
      <c r="AA33" s="98"/>
      <c r="AB33" s="99"/>
      <c r="AC33" s="98"/>
      <c r="AD33" s="2"/>
      <c r="AE33" s="6"/>
      <c r="AF33" s="6"/>
      <c r="AG33" s="6"/>
      <c r="AH33" s="12"/>
      <c r="AI33" s="12"/>
      <c r="AJ33" s="12"/>
      <c r="AL33" s="12"/>
      <c r="AM33" s="12"/>
      <c r="AN33" s="12"/>
      <c r="AO33" s="12"/>
      <c r="AQ33" s="78"/>
    </row>
    <row r="34" spans="1:44" ht="20.25" x14ac:dyDescent="0.3">
      <c r="A34" s="63"/>
      <c r="B34" s="4"/>
      <c r="C34" s="2"/>
      <c r="D34" s="10"/>
      <c r="E34" s="6"/>
      <c r="F34" s="6"/>
      <c r="G34" s="6"/>
      <c r="H34" s="6"/>
      <c r="I34" s="6"/>
      <c r="J34" s="6"/>
      <c r="K34" s="2"/>
      <c r="L34" s="100" t="str">
        <f>($A$7)</f>
        <v>Szirmay E.</v>
      </c>
      <c r="M34" s="2"/>
      <c r="N34" s="8">
        <v>1</v>
      </c>
      <c r="O34" s="68" t="s">
        <v>1</v>
      </c>
      <c r="P34" s="8">
        <v>1</v>
      </c>
      <c r="Q34" s="6"/>
      <c r="R34" s="6" t="str">
        <f>($A$9)</f>
        <v>Kondor G.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2"/>
      <c r="AI34" s="12"/>
      <c r="AJ34" s="12"/>
      <c r="AL34" s="12"/>
      <c r="AM34" s="12"/>
      <c r="AN34" s="12"/>
      <c r="AO34" s="12"/>
      <c r="AQ34" s="78"/>
      <c r="AR34" s="12"/>
    </row>
    <row r="35" spans="1:44" ht="20.25" x14ac:dyDescent="0.3">
      <c r="A35" s="63"/>
      <c r="B35" s="4"/>
      <c r="C35" s="2"/>
      <c r="D35" s="2"/>
      <c r="E35" s="6"/>
      <c r="F35" s="6"/>
      <c r="G35" s="6"/>
      <c r="H35" s="6"/>
      <c r="I35" s="6"/>
      <c r="J35" s="6"/>
      <c r="K35" s="2"/>
      <c r="L35" s="100" t="str">
        <f>($A$8)</f>
        <v>Serák Gy.</v>
      </c>
      <c r="M35" s="2"/>
      <c r="N35" s="8" t="s">
        <v>0</v>
      </c>
      <c r="O35" s="68" t="s">
        <v>1</v>
      </c>
      <c r="P35" s="8" t="s">
        <v>0</v>
      </c>
      <c r="Q35" s="2"/>
      <c r="R35" s="6" t="str">
        <f>($A$10)</f>
        <v>kimaradó</v>
      </c>
      <c r="S35" s="6"/>
      <c r="T35" s="2"/>
      <c r="U35" s="2"/>
      <c r="V35" s="6"/>
      <c r="W35" s="2"/>
      <c r="X35" s="2"/>
      <c r="Y35" s="2"/>
      <c r="Z35" s="6"/>
      <c r="AA35" s="98"/>
      <c r="AB35" s="99"/>
      <c r="AC35" s="98"/>
      <c r="AD35" s="2"/>
      <c r="AE35" s="6"/>
      <c r="AF35" s="6"/>
      <c r="AG35" s="6"/>
      <c r="AH35" s="12"/>
      <c r="AI35" s="12"/>
      <c r="AJ35" s="12"/>
      <c r="AL35" s="12"/>
      <c r="AM35" s="12"/>
      <c r="AN35" s="12"/>
      <c r="AO35" s="12"/>
      <c r="AQ35" s="78"/>
    </row>
    <row r="36" spans="1:44" ht="3.75" customHeight="1" x14ac:dyDescent="0.3">
      <c r="A36" s="63"/>
      <c r="B36" s="4"/>
      <c r="C36" s="97"/>
      <c r="D36" s="5"/>
      <c r="E36" s="4"/>
      <c r="F36" s="4"/>
      <c r="G36" s="4"/>
      <c r="H36" s="4"/>
      <c r="I36" s="4"/>
      <c r="J36" s="4"/>
      <c r="K36" s="3"/>
      <c r="L36" s="3"/>
      <c r="M36" s="3"/>
      <c r="N36" s="96"/>
      <c r="O36" s="8"/>
      <c r="P36" s="74"/>
      <c r="Q36" s="95"/>
      <c r="R36" s="4"/>
      <c r="S36" s="4"/>
      <c r="T36" s="3"/>
      <c r="U36" s="3"/>
      <c r="V36" s="4"/>
      <c r="W36" s="3"/>
      <c r="X36" s="3"/>
      <c r="Y36" s="3"/>
      <c r="Z36" s="4"/>
      <c r="AA36" s="95"/>
      <c r="AB36" s="79"/>
      <c r="AC36" s="95"/>
      <c r="AD36" s="3"/>
      <c r="AE36" s="4"/>
      <c r="AF36" s="4"/>
      <c r="AG36" s="4"/>
      <c r="AH36" s="64"/>
    </row>
    <row r="37" spans="1:44" s="12" customFormat="1" ht="20.25" x14ac:dyDescent="0.3">
      <c r="A37" s="11">
        <v>6</v>
      </c>
      <c r="B37" s="101"/>
      <c r="C37" s="6"/>
      <c r="D37" s="10"/>
      <c r="E37" s="6"/>
      <c r="F37" s="6"/>
      <c r="G37" s="6"/>
      <c r="H37" s="6"/>
      <c r="I37" s="6"/>
      <c r="J37" s="6"/>
      <c r="K37" s="6"/>
      <c r="L37" s="100" t="str">
        <f>($A$3)</f>
        <v>Fülöp E.</v>
      </c>
      <c r="M37" s="6"/>
      <c r="N37" s="8">
        <v>0</v>
      </c>
      <c r="O37" s="68" t="s">
        <v>1</v>
      </c>
      <c r="P37" s="8">
        <v>1</v>
      </c>
      <c r="Q37" s="6"/>
      <c r="R37" s="6" t="str">
        <f>($A$5)</f>
        <v>Trecskó J.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78"/>
    </row>
    <row r="38" spans="1:44" ht="20.25" x14ac:dyDescent="0.3">
      <c r="A38" s="63"/>
      <c r="B38" s="4"/>
      <c r="C38" s="2"/>
      <c r="D38" s="2"/>
      <c r="E38" s="6"/>
      <c r="F38" s="6"/>
      <c r="G38" s="6"/>
      <c r="H38" s="6"/>
      <c r="I38" s="6"/>
      <c r="J38" s="6"/>
      <c r="K38" s="2"/>
      <c r="L38" s="100" t="str">
        <f>($A$4)</f>
        <v>Debreczy I.</v>
      </c>
      <c r="M38" s="2"/>
      <c r="N38" s="8" t="s">
        <v>0</v>
      </c>
      <c r="O38" s="68" t="s">
        <v>1</v>
      </c>
      <c r="P38" s="8" t="s">
        <v>0</v>
      </c>
      <c r="Q38" s="2"/>
      <c r="R38" s="6" t="str">
        <f>($A$10)</f>
        <v>kimaradó</v>
      </c>
      <c r="S38" s="6"/>
      <c r="T38" s="2"/>
      <c r="U38" s="2"/>
      <c r="V38" s="6"/>
      <c r="W38" s="2"/>
      <c r="X38" s="2"/>
      <c r="Y38" s="2"/>
      <c r="Z38" s="6"/>
      <c r="AA38" s="98"/>
      <c r="AB38" s="99"/>
      <c r="AC38" s="98"/>
      <c r="AD38" s="2"/>
      <c r="AE38" s="6"/>
      <c r="AF38" s="6"/>
      <c r="AG38" s="6"/>
      <c r="AH38" s="12"/>
      <c r="AI38" s="12"/>
      <c r="AJ38" s="12"/>
      <c r="AL38" s="12"/>
      <c r="AM38" s="12"/>
      <c r="AN38" s="12"/>
      <c r="AO38" s="12"/>
      <c r="AQ38" s="78"/>
    </row>
    <row r="39" spans="1:44" ht="20.25" x14ac:dyDescent="0.3">
      <c r="A39" s="63"/>
      <c r="B39" s="4"/>
      <c r="C39" s="2"/>
      <c r="D39" s="10"/>
      <c r="E39" s="6"/>
      <c r="F39" s="6"/>
      <c r="G39" s="6"/>
      <c r="H39" s="6"/>
      <c r="I39" s="6"/>
      <c r="J39" s="6"/>
      <c r="K39" s="2"/>
      <c r="L39" s="100" t="str">
        <f>($A$6)</f>
        <v>Balla A.</v>
      </c>
      <c r="M39" s="2"/>
      <c r="N39" s="8">
        <v>3</v>
      </c>
      <c r="O39" s="68" t="s">
        <v>1</v>
      </c>
      <c r="P39" s="8">
        <v>0</v>
      </c>
      <c r="Q39" s="6"/>
      <c r="R39" s="6" t="str">
        <f>($A$9)</f>
        <v>Kondor G.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2"/>
      <c r="AI39" s="12"/>
      <c r="AJ39" s="12"/>
      <c r="AL39" s="12"/>
      <c r="AM39" s="12"/>
      <c r="AN39" s="12"/>
      <c r="AO39" s="12"/>
      <c r="AQ39" s="78"/>
      <c r="AR39" s="12"/>
    </row>
    <row r="40" spans="1:44" ht="20.25" x14ac:dyDescent="0.3">
      <c r="A40" s="63"/>
      <c r="B40" s="4"/>
      <c r="C40" s="2"/>
      <c r="D40" s="2"/>
      <c r="E40" s="6"/>
      <c r="F40" s="6"/>
      <c r="G40" s="6"/>
      <c r="H40" s="6"/>
      <c r="I40" s="6"/>
      <c r="J40" s="6"/>
      <c r="K40" s="2"/>
      <c r="L40" s="100" t="str">
        <f>($A$7)</f>
        <v>Szirmay E.</v>
      </c>
      <c r="M40" s="2"/>
      <c r="N40" s="8">
        <v>2</v>
      </c>
      <c r="O40" s="68" t="s">
        <v>1</v>
      </c>
      <c r="P40" s="8">
        <v>1</v>
      </c>
      <c r="Q40" s="2"/>
      <c r="R40" s="6" t="str">
        <f>($A$8)</f>
        <v>Serák Gy.</v>
      </c>
      <c r="S40" s="6"/>
      <c r="T40" s="2"/>
      <c r="U40" s="2"/>
      <c r="V40" s="6"/>
      <c r="W40" s="2"/>
      <c r="X40" s="2"/>
      <c r="Y40" s="2"/>
      <c r="Z40" s="6"/>
      <c r="AA40" s="98"/>
      <c r="AB40" s="99"/>
      <c r="AC40" s="98"/>
      <c r="AD40" s="2"/>
      <c r="AE40" s="6"/>
      <c r="AF40" s="6"/>
      <c r="AG40" s="6"/>
      <c r="AH40" s="12"/>
      <c r="AI40" s="12"/>
      <c r="AJ40" s="12"/>
      <c r="AL40" s="12"/>
      <c r="AM40" s="12"/>
      <c r="AN40" s="12"/>
      <c r="AO40" s="12"/>
      <c r="AQ40" s="78"/>
    </row>
    <row r="41" spans="1:44" ht="3.75" customHeight="1" x14ac:dyDescent="0.3">
      <c r="A41" s="63"/>
      <c r="B41" s="4"/>
      <c r="C41" s="97"/>
      <c r="D41" s="5"/>
      <c r="E41" s="4"/>
      <c r="F41" s="4"/>
      <c r="G41" s="4"/>
      <c r="H41" s="4"/>
      <c r="I41" s="4"/>
      <c r="J41" s="4"/>
      <c r="K41" s="3"/>
      <c r="L41" s="3"/>
      <c r="M41" s="3"/>
      <c r="N41" s="96"/>
      <c r="O41" s="8"/>
      <c r="P41" s="74"/>
      <c r="Q41" s="95"/>
      <c r="R41" s="4"/>
      <c r="S41" s="4"/>
      <c r="T41" s="3"/>
      <c r="U41" s="3"/>
      <c r="V41" s="4"/>
      <c r="W41" s="3"/>
      <c r="X41" s="3"/>
      <c r="Y41" s="3"/>
      <c r="Z41" s="4"/>
      <c r="AA41" s="95"/>
      <c r="AB41" s="79"/>
      <c r="AC41" s="95"/>
      <c r="AD41" s="3"/>
      <c r="AE41" s="4"/>
      <c r="AF41" s="4"/>
      <c r="AG41" s="4"/>
      <c r="AH41" s="64"/>
    </row>
    <row r="42" spans="1:44" s="12" customFormat="1" ht="20.25" x14ac:dyDescent="0.3">
      <c r="A42" s="11">
        <v>7</v>
      </c>
      <c r="B42" s="101"/>
      <c r="C42" s="6"/>
      <c r="D42" s="10"/>
      <c r="E42" s="6"/>
      <c r="F42" s="6"/>
      <c r="G42" s="6"/>
      <c r="H42" s="6"/>
      <c r="I42" s="6"/>
      <c r="J42" s="6"/>
      <c r="K42" s="6"/>
      <c r="L42" s="100" t="str">
        <f>($A$3)</f>
        <v>Fülöp E.</v>
      </c>
      <c r="M42" s="6"/>
      <c r="N42" s="8">
        <v>2</v>
      </c>
      <c r="O42" s="68" t="s">
        <v>1</v>
      </c>
      <c r="P42" s="8">
        <v>2</v>
      </c>
      <c r="Q42" s="6"/>
      <c r="R42" s="6" t="str">
        <f>($A$4)</f>
        <v>Debreczy I.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78"/>
    </row>
    <row r="43" spans="1:44" ht="20.25" x14ac:dyDescent="0.3">
      <c r="A43" s="63"/>
      <c r="B43" s="4"/>
      <c r="C43" s="2"/>
      <c r="D43" s="2"/>
      <c r="E43" s="6"/>
      <c r="F43" s="6"/>
      <c r="G43" s="6"/>
      <c r="H43" s="6"/>
      <c r="I43" s="6"/>
      <c r="J43" s="6"/>
      <c r="K43" s="2"/>
      <c r="L43" s="100" t="str">
        <f>($A$5)</f>
        <v>Trecskó J.</v>
      </c>
      <c r="M43" s="2"/>
      <c r="N43" s="8">
        <v>3</v>
      </c>
      <c r="O43" s="68" t="s">
        <v>1</v>
      </c>
      <c r="P43" s="8">
        <v>1</v>
      </c>
      <c r="Q43" s="2"/>
      <c r="R43" s="6" t="str">
        <f>($A$9)</f>
        <v>Kondor G.</v>
      </c>
      <c r="S43" s="6"/>
      <c r="T43" s="2"/>
      <c r="U43" s="2"/>
      <c r="V43" s="6"/>
      <c r="W43" s="2"/>
      <c r="X43" s="2"/>
      <c r="Y43" s="2"/>
      <c r="Z43" s="6"/>
      <c r="AA43" s="98"/>
      <c r="AB43" s="99"/>
      <c r="AC43" s="98"/>
      <c r="AD43" s="2"/>
      <c r="AE43" s="6"/>
      <c r="AF43" s="6"/>
      <c r="AG43" s="6"/>
      <c r="AH43" s="12"/>
      <c r="AI43" s="12"/>
      <c r="AJ43" s="12"/>
      <c r="AL43" s="12"/>
      <c r="AM43" s="12"/>
      <c r="AN43" s="12"/>
      <c r="AO43" s="12"/>
      <c r="AQ43" s="78"/>
    </row>
    <row r="44" spans="1:44" ht="20.25" x14ac:dyDescent="0.3">
      <c r="A44" s="63"/>
      <c r="B44" s="4"/>
      <c r="C44" s="2"/>
      <c r="D44" s="10"/>
      <c r="E44" s="6"/>
      <c r="F44" s="6"/>
      <c r="G44" s="6"/>
      <c r="H44" s="6"/>
      <c r="I44" s="6"/>
      <c r="J44" s="6"/>
      <c r="K44" s="2"/>
      <c r="L44" s="100" t="str">
        <f>($A$6)</f>
        <v>Balla A.</v>
      </c>
      <c r="M44" s="2"/>
      <c r="N44" s="8">
        <v>1</v>
      </c>
      <c r="O44" s="68" t="s">
        <v>1</v>
      </c>
      <c r="P44" s="8">
        <v>2</v>
      </c>
      <c r="Q44" s="6"/>
      <c r="R44" s="6" t="str">
        <f>($A$8)</f>
        <v>Serák Gy.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2"/>
      <c r="AI44" s="12"/>
      <c r="AJ44" s="12"/>
      <c r="AL44" s="12"/>
      <c r="AM44" s="12"/>
      <c r="AN44" s="12"/>
      <c r="AO44" s="12"/>
      <c r="AQ44" s="78"/>
      <c r="AR44" s="12"/>
    </row>
    <row r="45" spans="1:44" ht="20.25" x14ac:dyDescent="0.3">
      <c r="A45" s="63"/>
      <c r="B45" s="4"/>
      <c r="C45" s="2"/>
      <c r="D45" s="2"/>
      <c r="E45" s="6"/>
      <c r="F45" s="6"/>
      <c r="G45" s="6"/>
      <c r="H45" s="6"/>
      <c r="I45" s="6"/>
      <c r="J45" s="6"/>
      <c r="K45" s="2"/>
      <c r="L45" s="100" t="str">
        <f>($A$7)</f>
        <v>Szirmay E.</v>
      </c>
      <c r="M45" s="2"/>
      <c r="N45" s="8" t="s">
        <v>0</v>
      </c>
      <c r="O45" s="68" t="s">
        <v>1</v>
      </c>
      <c r="P45" s="8" t="s">
        <v>0</v>
      </c>
      <c r="Q45" s="2"/>
      <c r="R45" s="6" t="str">
        <f>($A$10)</f>
        <v>kimaradó</v>
      </c>
      <c r="S45" s="6"/>
      <c r="T45" s="2"/>
      <c r="U45" s="2"/>
      <c r="V45" s="6"/>
      <c r="W45" s="2"/>
      <c r="X45" s="2"/>
      <c r="Y45" s="2"/>
      <c r="Z45" s="6"/>
      <c r="AA45" s="98"/>
      <c r="AB45" s="99"/>
      <c r="AC45" s="98"/>
      <c r="AD45" s="2"/>
      <c r="AE45" s="6"/>
      <c r="AF45" s="6"/>
      <c r="AG45" s="6"/>
      <c r="AH45" s="12"/>
      <c r="AI45" s="12"/>
      <c r="AJ45" s="12"/>
      <c r="AL45" s="12"/>
      <c r="AM45" s="12"/>
      <c r="AN45" s="12"/>
      <c r="AO45" s="12"/>
      <c r="AQ45" s="78"/>
    </row>
    <row r="46" spans="1:44" ht="3.75" customHeight="1" x14ac:dyDescent="0.3">
      <c r="A46" s="63"/>
      <c r="B46" s="4"/>
      <c r="C46" s="97"/>
      <c r="D46" s="5"/>
      <c r="E46" s="4"/>
      <c r="F46" s="4"/>
      <c r="G46" s="4"/>
      <c r="H46" s="4"/>
      <c r="I46" s="4"/>
      <c r="J46" s="4"/>
      <c r="K46" s="3"/>
      <c r="L46" s="3"/>
      <c r="M46" s="3"/>
      <c r="N46" s="96"/>
      <c r="O46" s="8"/>
      <c r="P46" s="74"/>
      <c r="Q46" s="95"/>
      <c r="R46" s="4"/>
      <c r="S46" s="4"/>
      <c r="T46" s="3"/>
      <c r="U46" s="3"/>
      <c r="V46" s="4"/>
      <c r="W46" s="3"/>
      <c r="X46" s="3"/>
      <c r="Y46" s="3"/>
      <c r="Z46" s="4"/>
      <c r="AA46" s="95"/>
      <c r="AB46" s="79"/>
      <c r="AC46" s="95"/>
      <c r="AD46" s="3"/>
      <c r="AE46" s="4"/>
      <c r="AF46" s="4"/>
      <c r="AG46" s="4"/>
      <c r="AH46" s="64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136</v>
      </c>
      <c r="B2" s="54" t="str">
        <f>(A3)</f>
        <v>Pákai Gy.</v>
      </c>
      <c r="C2" s="56"/>
      <c r="D2" s="54"/>
      <c r="E2" s="54"/>
      <c r="F2" s="55" t="str">
        <f>(A4)</f>
        <v>Takács Z.</v>
      </c>
      <c r="G2" s="54"/>
      <c r="H2" s="54"/>
      <c r="I2" s="54"/>
      <c r="J2" s="55" t="str">
        <f>(A5)</f>
        <v>Hidi A.</v>
      </c>
      <c r="K2" s="54"/>
      <c r="L2" s="54"/>
      <c r="M2" s="54"/>
      <c r="N2" s="55" t="str">
        <f>(A6)</f>
        <v>Mészáros Gy.</v>
      </c>
      <c r="O2" s="54"/>
      <c r="P2" s="54"/>
      <c r="Q2" s="54"/>
      <c r="R2" s="55" t="str">
        <f>(A7)</f>
        <v>Gyenes G.</v>
      </c>
      <c r="S2" s="54"/>
      <c r="T2" s="54"/>
      <c r="U2" s="54"/>
      <c r="V2" s="55" t="str">
        <f>(A8)</f>
        <v>Rácz F.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91</v>
      </c>
      <c r="B3" s="46"/>
      <c r="C3" s="45"/>
      <c r="D3" s="45"/>
      <c r="E3" s="45"/>
      <c r="F3" s="44">
        <v>5</v>
      </c>
      <c r="G3" s="43">
        <f>(N26)</f>
        <v>2</v>
      </c>
      <c r="H3" s="43">
        <f>(P26)</f>
        <v>2</v>
      </c>
      <c r="I3" s="91" t="str">
        <f>IF(G3=".","-",IF(G3&gt;H3,"g",IF(G3=H3,"d","v")))</f>
        <v>d</v>
      </c>
      <c r="J3" s="44">
        <v>4</v>
      </c>
      <c r="K3" s="43">
        <f>(N24)</f>
        <v>2</v>
      </c>
      <c r="L3" s="43">
        <f>(P24)</f>
        <v>2</v>
      </c>
      <c r="M3" s="91" t="str">
        <f>IF(K3=".","-",IF(K3&gt;L3,"g",IF(K3=L3,"d","v")))</f>
        <v>d</v>
      </c>
      <c r="N3" s="44">
        <v>3</v>
      </c>
      <c r="O3" s="43">
        <f>(N19)</f>
        <v>2</v>
      </c>
      <c r="P3" s="43">
        <f>(P19)</f>
        <v>2</v>
      </c>
      <c r="Q3" s="91" t="str">
        <f>IF(O3=".","-",IF(O3&gt;P3,"g",IF(O3=P3,"d","v")))</f>
        <v>d</v>
      </c>
      <c r="R3" s="44">
        <v>2</v>
      </c>
      <c r="S3" s="43">
        <f>(N16)</f>
        <v>2</v>
      </c>
      <c r="T3" s="43">
        <f>(P16)</f>
        <v>0</v>
      </c>
      <c r="U3" s="91" t="str">
        <f>IF(S3=".","-",IF(S3&gt;T3,"g",IF(S3=T3,"d","v")))</f>
        <v>g</v>
      </c>
      <c r="V3" s="44">
        <v>1</v>
      </c>
      <c r="W3" s="43">
        <f>(N10)</f>
        <v>3</v>
      </c>
      <c r="X3" s="43">
        <f>(P10)</f>
        <v>0</v>
      </c>
      <c r="Y3" s="91" t="str">
        <f>IF(W3=".","-",IF(W3&gt;X3,"g",IF(W3=X3,"d","v")))</f>
        <v>g</v>
      </c>
      <c r="Z3" s="90"/>
      <c r="AA3" s="41">
        <f t="shared" ref="AA3:AA8" si="0">SUM(AB3:AD3)</f>
        <v>5</v>
      </c>
      <c r="AB3" s="40">
        <f t="shared" ref="AB3:AB8" si="1">COUNTIF(B3:Y3,"g")</f>
        <v>2</v>
      </c>
      <c r="AC3" s="40">
        <f t="shared" ref="AC3:AC8" si="2">COUNTIF(B3:Y3,"d")</f>
        <v>3</v>
      </c>
      <c r="AD3" s="40">
        <f t="shared" ref="AD3:AD8" si="3">COUNTIF(B3:Y3,"v")</f>
        <v>0</v>
      </c>
      <c r="AE3" s="31">
        <f>SUM(IF(G3&lt;&gt;".",G3)+IF(K3&lt;&gt;".",K3)+IF(O3&lt;&gt;".",O3)+IF(S3&lt;&gt;".",S3)+IF(W3&lt;&gt;".",W3))</f>
        <v>11</v>
      </c>
      <c r="AF3" s="31">
        <f>SUM(IF(H3&lt;&gt;".",H3)+IF(L3&lt;&gt;".",L3)+IF(P3&lt;&gt;".",P3)+IF(T3&lt;&gt;".",T3)+IF(X3&lt;&gt;".",X3))</f>
        <v>6</v>
      </c>
      <c r="AG3" s="39">
        <f t="shared" ref="AG3:AG8" si="4">SUM(AB3*3+AC3*1)</f>
        <v>9</v>
      </c>
      <c r="AH3" s="4"/>
      <c r="AI3" s="28">
        <f t="shared" ref="AI3:AI8" si="5">RANK(AG3,$AG$3:$AG$8,0)</f>
        <v>2</v>
      </c>
      <c r="AJ3" s="84"/>
      <c r="AK3" s="17">
        <f t="shared" ref="AK3:AK8" si="6">SUM(AE3-AF3)</f>
        <v>5</v>
      </c>
      <c r="AL3" s="3"/>
    </row>
    <row r="4" spans="1:38" ht="18" x14ac:dyDescent="0.2">
      <c r="A4" s="38" t="s">
        <v>97</v>
      </c>
      <c r="B4" s="35">
        <v>5</v>
      </c>
      <c r="C4" s="32">
        <f>(P26)</f>
        <v>2</v>
      </c>
      <c r="D4" s="32">
        <f>(N26)</f>
        <v>2</v>
      </c>
      <c r="E4" s="88" t="str">
        <f>IF(C4=".","-",IF(C4&gt;D4,"g",IF(C4=D4,"d","v")))</f>
        <v>d</v>
      </c>
      <c r="F4" s="37"/>
      <c r="G4" s="36"/>
      <c r="H4" s="36"/>
      <c r="I4" s="36"/>
      <c r="J4" s="35">
        <v>3</v>
      </c>
      <c r="K4" s="32">
        <f>(N18)</f>
        <v>2</v>
      </c>
      <c r="L4" s="32">
        <f>(P18)</f>
        <v>1</v>
      </c>
      <c r="M4" s="88" t="str">
        <f>IF(K4=".","-",IF(K4&gt;L4,"g",IF(K4=L4,"d","v")))</f>
        <v>g</v>
      </c>
      <c r="N4" s="35">
        <v>2</v>
      </c>
      <c r="O4" s="32">
        <f>(N15)</f>
        <v>1</v>
      </c>
      <c r="P4" s="32">
        <f>(P15)</f>
        <v>0</v>
      </c>
      <c r="Q4" s="88" t="str">
        <f>IF(O4=".","-",IF(O4&gt;P4,"g",IF(O4=P4,"d","v")))</f>
        <v>g</v>
      </c>
      <c r="R4" s="35">
        <v>1</v>
      </c>
      <c r="S4" s="32">
        <f>(N12)</f>
        <v>4</v>
      </c>
      <c r="T4" s="32">
        <f>(P12)</f>
        <v>3</v>
      </c>
      <c r="U4" s="88" t="str">
        <f>IF(S4=".","-",IF(S4&gt;T4,"g",IF(S4=T4,"d","v")))</f>
        <v>g</v>
      </c>
      <c r="V4" s="35">
        <v>4</v>
      </c>
      <c r="W4" s="32">
        <f>(N23)</f>
        <v>1</v>
      </c>
      <c r="X4" s="32">
        <f>(P23)</f>
        <v>0</v>
      </c>
      <c r="Y4" s="88" t="str">
        <f>IF(W4=".","-",IF(W4&gt;X4,"g",IF(W4=X4,"d","v")))</f>
        <v>g</v>
      </c>
      <c r="Z4" s="87"/>
      <c r="AA4" s="33">
        <f t="shared" si="0"/>
        <v>5</v>
      </c>
      <c r="AB4" s="32">
        <f t="shared" si="1"/>
        <v>4</v>
      </c>
      <c r="AC4" s="32">
        <f t="shared" si="2"/>
        <v>1</v>
      </c>
      <c r="AD4" s="32">
        <f t="shared" si="3"/>
        <v>0</v>
      </c>
      <c r="AE4" s="86">
        <f>SUM(IF(C4&lt;&gt;".",C4)+IF(K4&lt;&gt;".",K4)+IF(O4&lt;&gt;".",O4)+IF(S4&lt;&gt;".",S4)+IF(W4&lt;&gt;".",W4))</f>
        <v>10</v>
      </c>
      <c r="AF4" s="86">
        <f>SUM(IF(D4&lt;&gt;".",D4)+IF(L4&lt;&gt;".",L4)+IF(P4&lt;&gt;".",P4)+IF(T4&lt;&gt;".",T4)+IF(X4&lt;&gt;".",X4))</f>
        <v>6</v>
      </c>
      <c r="AG4" s="30">
        <f t="shared" si="4"/>
        <v>13</v>
      </c>
      <c r="AH4" s="4"/>
      <c r="AI4" s="28">
        <f t="shared" si="5"/>
        <v>1</v>
      </c>
      <c r="AJ4" s="84"/>
      <c r="AK4" s="17">
        <f t="shared" si="6"/>
        <v>4</v>
      </c>
      <c r="AL4" s="3"/>
    </row>
    <row r="5" spans="1:38" ht="18" x14ac:dyDescent="0.2">
      <c r="A5" s="38" t="s">
        <v>100</v>
      </c>
      <c r="B5" s="35">
        <v>4</v>
      </c>
      <c r="C5" s="32">
        <f>(P24)</f>
        <v>2</v>
      </c>
      <c r="D5" s="32">
        <f>(N24)</f>
        <v>2</v>
      </c>
      <c r="E5" s="88" t="str">
        <f>IF(C5=".","-",IF(C5&gt;D5,"g",IF(C5=D5,"d","v")))</f>
        <v>d</v>
      </c>
      <c r="F5" s="35">
        <v>3</v>
      </c>
      <c r="G5" s="32">
        <f>(P18)</f>
        <v>1</v>
      </c>
      <c r="H5" s="32">
        <f>(N18)</f>
        <v>2</v>
      </c>
      <c r="I5" s="88" t="str">
        <f>IF(G5=".","-",IF(G5&gt;H5,"g",IF(G5=H5,"d","v")))</f>
        <v>v</v>
      </c>
      <c r="J5" s="89"/>
      <c r="K5" s="36"/>
      <c r="L5" s="36"/>
      <c r="M5" s="36"/>
      <c r="N5" s="35">
        <v>1</v>
      </c>
      <c r="O5" s="32">
        <f>(N11)</f>
        <v>0</v>
      </c>
      <c r="P5" s="32">
        <f>(P11)</f>
        <v>2</v>
      </c>
      <c r="Q5" s="88" t="str">
        <f>IF(O5=".","-",IF(O5&gt;P5,"g",IF(O5=P5,"d","v")))</f>
        <v>v</v>
      </c>
      <c r="R5" s="35">
        <v>5</v>
      </c>
      <c r="S5" s="32">
        <f>(N27)</f>
        <v>3</v>
      </c>
      <c r="T5" s="32">
        <f>(P27)</f>
        <v>1</v>
      </c>
      <c r="U5" s="88" t="str">
        <f>IF(S5=".","-",IF(S5&gt;T5,"g",IF(S5=T5,"d","v")))</f>
        <v>g</v>
      </c>
      <c r="V5" s="35">
        <v>2</v>
      </c>
      <c r="W5" s="32">
        <f>(N14)</f>
        <v>1</v>
      </c>
      <c r="X5" s="32">
        <f>(P14)</f>
        <v>0</v>
      </c>
      <c r="Y5" s="88" t="str">
        <f>IF(W5=".","-",IF(W5&gt;X5,"g",IF(W5=X5,"d","v")))</f>
        <v>g</v>
      </c>
      <c r="Z5" s="87"/>
      <c r="AA5" s="33">
        <f t="shared" si="0"/>
        <v>5</v>
      </c>
      <c r="AB5" s="32">
        <f t="shared" si="1"/>
        <v>2</v>
      </c>
      <c r="AC5" s="32">
        <f t="shared" si="2"/>
        <v>1</v>
      </c>
      <c r="AD5" s="32">
        <f t="shared" si="3"/>
        <v>2</v>
      </c>
      <c r="AE5" s="86">
        <f>SUM(IF(C5&lt;&gt;".",C5)+IF(G5&lt;&gt;".",G5)+IF(O5&lt;&gt;".",O5)+IF(S5&lt;&gt;".",S5)+IF(W5&lt;&gt;".",W5))</f>
        <v>7</v>
      </c>
      <c r="AF5" s="86">
        <f>SUM(IF(H5&lt;&gt;".",H5)+IF(D5&lt;&gt;".",D5)+IF(P5&lt;&gt;".",P5)+IF(T5&lt;&gt;".",T5)+IF(X5&lt;&gt;".",X5))</f>
        <v>7</v>
      </c>
      <c r="AG5" s="30">
        <f t="shared" si="4"/>
        <v>7</v>
      </c>
      <c r="AH5" s="4"/>
      <c r="AI5" s="28">
        <f t="shared" si="5"/>
        <v>4</v>
      </c>
      <c r="AJ5" s="84"/>
      <c r="AK5" s="17">
        <f t="shared" si="6"/>
        <v>0</v>
      </c>
      <c r="AL5" s="3"/>
    </row>
    <row r="6" spans="1:38" ht="18" x14ac:dyDescent="0.2">
      <c r="A6" s="38" t="s">
        <v>104</v>
      </c>
      <c r="B6" s="35">
        <v>3</v>
      </c>
      <c r="C6" s="32">
        <f>(P19)</f>
        <v>2</v>
      </c>
      <c r="D6" s="32">
        <f>(N19)</f>
        <v>2</v>
      </c>
      <c r="E6" s="88" t="str">
        <f>IF(C6=".","-",IF(C6&gt;D6,"g",IF(C6=D6,"d","v")))</f>
        <v>d</v>
      </c>
      <c r="F6" s="35">
        <v>2</v>
      </c>
      <c r="G6" s="32">
        <f>(P15)</f>
        <v>0</v>
      </c>
      <c r="H6" s="32">
        <f>(N15)</f>
        <v>1</v>
      </c>
      <c r="I6" s="88" t="str">
        <f>IF(G6=".","-",IF(G6&gt;H6,"g",IF(G6=H6,"d","v")))</f>
        <v>v</v>
      </c>
      <c r="J6" s="35">
        <v>1</v>
      </c>
      <c r="K6" s="32">
        <f>(P11)</f>
        <v>2</v>
      </c>
      <c r="L6" s="32">
        <f>(N11)</f>
        <v>0</v>
      </c>
      <c r="M6" s="88" t="str">
        <f>IF(K6=".","-",IF(K6&gt;L6,"g",IF(K6=L6,"d","v")))</f>
        <v>g</v>
      </c>
      <c r="N6" s="37"/>
      <c r="O6" s="36"/>
      <c r="P6" s="36"/>
      <c r="Q6" s="36"/>
      <c r="R6" s="35">
        <v>4</v>
      </c>
      <c r="S6" s="32">
        <f>(N22)</f>
        <v>1</v>
      </c>
      <c r="T6" s="32">
        <f>(P22)</f>
        <v>1</v>
      </c>
      <c r="U6" s="88" t="str">
        <f>IF(S6=".","-",IF(S6&gt;T6,"g",IF(S6=T6,"d","v")))</f>
        <v>d</v>
      </c>
      <c r="V6" s="35">
        <v>5</v>
      </c>
      <c r="W6" s="32">
        <f>(N28)</f>
        <v>2</v>
      </c>
      <c r="X6" s="32">
        <f>(P28)</f>
        <v>0</v>
      </c>
      <c r="Y6" s="88" t="str">
        <f>IF(W6=".","-",IF(W6&gt;X6,"g",IF(W6=X6,"d","v")))</f>
        <v>g</v>
      </c>
      <c r="Z6" s="87"/>
      <c r="AA6" s="33">
        <f t="shared" si="0"/>
        <v>5</v>
      </c>
      <c r="AB6" s="32">
        <f t="shared" si="1"/>
        <v>2</v>
      </c>
      <c r="AC6" s="32">
        <f t="shared" si="2"/>
        <v>2</v>
      </c>
      <c r="AD6" s="32">
        <f t="shared" si="3"/>
        <v>1</v>
      </c>
      <c r="AE6" s="86">
        <f>SUM(IF(G6&lt;&gt;".",G6)+IF(K6&lt;&gt;".",K6)+IF(C6&lt;&gt;".",C6)+IF(S6&lt;&gt;".",S6)+IF(W6&lt;&gt;".",W6))</f>
        <v>7</v>
      </c>
      <c r="AF6" s="86">
        <f>SUM(IF(H6&lt;&gt;".",H6)+IF(L6&lt;&gt;".",L6)+IF(D6&lt;&gt;".",D6)+IF(T6&lt;&gt;".",T6)+IF(X6&lt;&gt;".",X6))</f>
        <v>4</v>
      </c>
      <c r="AG6" s="30">
        <f t="shared" si="4"/>
        <v>8</v>
      </c>
      <c r="AH6" s="4"/>
      <c r="AI6" s="28">
        <f t="shared" si="5"/>
        <v>3</v>
      </c>
      <c r="AJ6" s="84"/>
      <c r="AK6" s="17">
        <f t="shared" si="6"/>
        <v>3</v>
      </c>
      <c r="AL6" s="3"/>
    </row>
    <row r="7" spans="1:38" ht="18" x14ac:dyDescent="0.2">
      <c r="A7" s="38" t="s">
        <v>113</v>
      </c>
      <c r="B7" s="35">
        <v>2</v>
      </c>
      <c r="C7" s="32">
        <f>(P16)</f>
        <v>0</v>
      </c>
      <c r="D7" s="32">
        <f>(N16)</f>
        <v>2</v>
      </c>
      <c r="E7" s="88" t="str">
        <f>IF(C7=".","-",IF(C7&gt;D7,"g",IF(C7=D7,"d","v")))</f>
        <v>v</v>
      </c>
      <c r="F7" s="35">
        <v>1</v>
      </c>
      <c r="G7" s="32">
        <f>(P12)</f>
        <v>3</v>
      </c>
      <c r="H7" s="32">
        <f>(N12)</f>
        <v>4</v>
      </c>
      <c r="I7" s="88" t="str">
        <f>IF(G7=".","-",IF(G7&gt;H7,"g",IF(G7=H7,"d","v")))</f>
        <v>v</v>
      </c>
      <c r="J7" s="35">
        <v>5</v>
      </c>
      <c r="K7" s="32">
        <f>(P27)</f>
        <v>1</v>
      </c>
      <c r="L7" s="32">
        <f>(N27)</f>
        <v>3</v>
      </c>
      <c r="M7" s="88" t="str">
        <f>IF(K7=".","-",IF(K7&gt;L7,"g",IF(K7=L7,"d","v")))</f>
        <v>v</v>
      </c>
      <c r="N7" s="35">
        <v>4</v>
      </c>
      <c r="O7" s="32">
        <f>(P22)</f>
        <v>1</v>
      </c>
      <c r="P7" s="32">
        <f>(N22)</f>
        <v>1</v>
      </c>
      <c r="Q7" s="88" t="str">
        <f>IF(O7=".","-",IF(O7&gt;P7,"g",IF(O7=P7,"d","v")))</f>
        <v>d</v>
      </c>
      <c r="R7" s="37"/>
      <c r="S7" s="36"/>
      <c r="T7" s="36"/>
      <c r="U7" s="36"/>
      <c r="V7" s="35">
        <v>3</v>
      </c>
      <c r="W7" s="32">
        <f>(N20)</f>
        <v>2</v>
      </c>
      <c r="X7" s="32">
        <f>(P20)</f>
        <v>0</v>
      </c>
      <c r="Y7" s="88" t="str">
        <f>IF(W7=".","-",IF(W7&gt;X7,"g",IF(W7=X7,"d","v")))</f>
        <v>g</v>
      </c>
      <c r="Z7" s="87"/>
      <c r="AA7" s="33">
        <f t="shared" si="0"/>
        <v>5</v>
      </c>
      <c r="AB7" s="32">
        <f t="shared" si="1"/>
        <v>1</v>
      </c>
      <c r="AC7" s="32">
        <f t="shared" si="2"/>
        <v>1</v>
      </c>
      <c r="AD7" s="32">
        <f t="shared" si="3"/>
        <v>3</v>
      </c>
      <c r="AE7" s="86">
        <f>SUM(IF(G7&lt;&gt;".",G7)+IF(K7&lt;&gt;".",K7)+IF(O7&lt;&gt;".",O7)+IF(C7&lt;&gt;".",C7)+IF(W7&lt;&gt;".",W7))</f>
        <v>7</v>
      </c>
      <c r="AF7" s="86">
        <f>SUM(IF(H7&lt;&gt;".",H7)+IF(L7&lt;&gt;".",L7)+IF(P7&lt;&gt;".",P7)+IF(D7&lt;&gt;".",D7)+IF(X7&lt;&gt;".",X7))</f>
        <v>10</v>
      </c>
      <c r="AG7" s="30">
        <f t="shared" si="4"/>
        <v>4</v>
      </c>
      <c r="AH7" s="29"/>
      <c r="AI7" s="28">
        <f t="shared" si="5"/>
        <v>5</v>
      </c>
      <c r="AJ7" s="84"/>
      <c r="AK7" s="17">
        <f t="shared" si="6"/>
        <v>-3</v>
      </c>
      <c r="AL7" s="3"/>
    </row>
    <row r="8" spans="1:38" s="12" customFormat="1" ht="18.75" thickBot="1" x14ac:dyDescent="0.25">
      <c r="A8" s="27" t="s">
        <v>122</v>
      </c>
      <c r="B8" s="26">
        <v>1</v>
      </c>
      <c r="C8" s="21">
        <f>(P10)</f>
        <v>0</v>
      </c>
      <c r="D8" s="21">
        <f>(N10)</f>
        <v>3</v>
      </c>
      <c r="E8" s="85" t="str">
        <f>IF(C8=".","-",IF(C8&gt;D8,"g",IF(C8=D8,"d","v")))</f>
        <v>v</v>
      </c>
      <c r="F8" s="26">
        <v>4</v>
      </c>
      <c r="G8" s="21">
        <f>(P23)</f>
        <v>0</v>
      </c>
      <c r="H8" s="21">
        <f>(N23)</f>
        <v>1</v>
      </c>
      <c r="I8" s="85" t="str">
        <f>IF(G8=".","-",IF(G8&gt;H8,"g",IF(G8=H8,"d","v")))</f>
        <v>v</v>
      </c>
      <c r="J8" s="26">
        <v>2</v>
      </c>
      <c r="K8" s="21">
        <f>(P14)</f>
        <v>0</v>
      </c>
      <c r="L8" s="21">
        <f>(N14)</f>
        <v>1</v>
      </c>
      <c r="M8" s="85" t="str">
        <f>IF(K8=".","-",IF(K8&gt;L8,"g",IF(K8=L8,"d","v")))</f>
        <v>v</v>
      </c>
      <c r="N8" s="26">
        <v>5</v>
      </c>
      <c r="O8" s="21">
        <f>(X6)</f>
        <v>0</v>
      </c>
      <c r="P8" s="21">
        <f>(W6)</f>
        <v>2</v>
      </c>
      <c r="Q8" s="85" t="str">
        <f>IF(O8=".","-",IF(O8&gt;P8,"g",IF(O8=P8,"d","v")))</f>
        <v>v</v>
      </c>
      <c r="R8" s="26">
        <v>3</v>
      </c>
      <c r="S8" s="21">
        <f>(P20)</f>
        <v>0</v>
      </c>
      <c r="T8" s="21">
        <f>(N20)</f>
        <v>2</v>
      </c>
      <c r="U8" s="85" t="str">
        <f>IF(S8=".","-",IF(S8&gt;T8,"g",IF(S8=T8,"d","v")))</f>
        <v>v</v>
      </c>
      <c r="V8" s="24"/>
      <c r="W8" s="23"/>
      <c r="X8" s="23"/>
      <c r="Y8" s="23"/>
      <c r="Z8" s="53"/>
      <c r="AA8" s="22">
        <f t="shared" si="0"/>
        <v>5</v>
      </c>
      <c r="AB8" s="21">
        <f t="shared" si="1"/>
        <v>0</v>
      </c>
      <c r="AC8" s="21">
        <f t="shared" si="2"/>
        <v>0</v>
      </c>
      <c r="AD8" s="21">
        <f t="shared" si="3"/>
        <v>5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9</v>
      </c>
      <c r="AG8" s="19">
        <f t="shared" si="4"/>
        <v>0</v>
      </c>
      <c r="AH8" s="4"/>
      <c r="AI8" s="18">
        <f t="shared" si="5"/>
        <v>6</v>
      </c>
      <c r="AJ8" s="84"/>
      <c r="AK8" s="17">
        <f t="shared" si="6"/>
        <v>-9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Pákai Gy.</v>
      </c>
      <c r="M10" s="1"/>
      <c r="N10" s="8">
        <v>3</v>
      </c>
      <c r="O10" s="68" t="s">
        <v>1</v>
      </c>
      <c r="P10" s="8">
        <v>0</v>
      </c>
      <c r="Q10" s="70"/>
      <c r="R10" s="7" t="str">
        <f>($A$8)</f>
        <v>Rácz F.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Hidi A.</v>
      </c>
      <c r="M11" s="1"/>
      <c r="N11" s="8">
        <v>0</v>
      </c>
      <c r="O11" s="68" t="s">
        <v>1</v>
      </c>
      <c r="P11" s="8">
        <v>2</v>
      </c>
      <c r="Q11" s="1"/>
      <c r="R11" s="7" t="str">
        <f>($A$6)</f>
        <v>Mészáros Gy.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Takács Z.</v>
      </c>
      <c r="M12" s="1"/>
      <c r="N12" s="8">
        <v>4</v>
      </c>
      <c r="O12" s="68" t="s">
        <v>1</v>
      </c>
      <c r="P12" s="8">
        <v>3</v>
      </c>
      <c r="Q12" s="67"/>
      <c r="R12" s="7" t="str">
        <f>($A$7)</f>
        <v>Gyenes G.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Hidi A.</v>
      </c>
      <c r="M14" s="1"/>
      <c r="N14" s="8">
        <v>1</v>
      </c>
      <c r="O14" s="68" t="s">
        <v>1</v>
      </c>
      <c r="P14" s="8">
        <v>0</v>
      </c>
      <c r="Q14" s="70"/>
      <c r="R14" s="7" t="str">
        <f>($A$8)</f>
        <v>Rácz F.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Takács Z.</v>
      </c>
      <c r="N15" s="8">
        <v>1</v>
      </c>
      <c r="O15" s="68" t="s">
        <v>1</v>
      </c>
      <c r="P15" s="8">
        <v>0</v>
      </c>
      <c r="R15" s="7" t="str">
        <f>($A$6)</f>
        <v>Mészáros Gy.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Pákai Gy.</v>
      </c>
      <c r="N16" s="8">
        <v>2</v>
      </c>
      <c r="O16" s="68" t="s">
        <v>1</v>
      </c>
      <c r="P16" s="8">
        <v>0</v>
      </c>
      <c r="Q16" s="67"/>
      <c r="R16" s="7" t="str">
        <f>($A$7)</f>
        <v>Gyenes G.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Takács Z.</v>
      </c>
      <c r="N18" s="8">
        <v>2</v>
      </c>
      <c r="O18" s="68" t="s">
        <v>1</v>
      </c>
      <c r="P18" s="8">
        <v>1</v>
      </c>
      <c r="Q18" s="70"/>
      <c r="R18" s="7" t="str">
        <f>($A$5)</f>
        <v>Hidi A.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Pákai Gy.</v>
      </c>
      <c r="N19" s="8">
        <v>2</v>
      </c>
      <c r="O19" s="68" t="s">
        <v>1</v>
      </c>
      <c r="P19" s="8">
        <v>2</v>
      </c>
      <c r="R19" s="7" t="str">
        <f>($A$6)</f>
        <v>Mészáros Gy.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Gyenes G.</v>
      </c>
      <c r="N20" s="8">
        <v>2</v>
      </c>
      <c r="O20" s="68" t="s">
        <v>1</v>
      </c>
      <c r="P20" s="8">
        <v>0</v>
      </c>
      <c r="Q20" s="67"/>
      <c r="R20" s="7" t="str">
        <f>($A$8)</f>
        <v>Rácz F.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Mészáros Gy.</v>
      </c>
      <c r="N22" s="8">
        <v>1</v>
      </c>
      <c r="O22" s="68" t="s">
        <v>1</v>
      </c>
      <c r="P22" s="8">
        <v>1</v>
      </c>
      <c r="Q22" s="70"/>
      <c r="R22" s="7" t="str">
        <f>($A$7)</f>
        <v>Gyenes G.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Takács Z.</v>
      </c>
      <c r="N23" s="8">
        <v>1</v>
      </c>
      <c r="O23" s="68" t="s">
        <v>1</v>
      </c>
      <c r="P23" s="8">
        <v>0</v>
      </c>
      <c r="R23" s="7" t="str">
        <f>($A$8)</f>
        <v>Rácz F.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Pákai Gy.</v>
      </c>
      <c r="N24" s="8">
        <v>2</v>
      </c>
      <c r="O24" s="68" t="s">
        <v>1</v>
      </c>
      <c r="P24" s="8">
        <v>2</v>
      </c>
      <c r="Q24" s="67"/>
      <c r="R24" s="7" t="str">
        <f>($A$5)</f>
        <v>Hidi A.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Pákai Gy.</v>
      </c>
      <c r="M26" s="70"/>
      <c r="N26" s="8">
        <v>2</v>
      </c>
      <c r="O26" s="68" t="s">
        <v>1</v>
      </c>
      <c r="P26" s="8">
        <v>2</v>
      </c>
      <c r="Q26" s="12"/>
      <c r="R26" s="7" t="str">
        <f>($A$4)</f>
        <v>Takács Z.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Hidi A.</v>
      </c>
      <c r="N27" s="8">
        <v>3</v>
      </c>
      <c r="O27" s="68" t="s">
        <v>1</v>
      </c>
      <c r="P27" s="8">
        <v>1</v>
      </c>
      <c r="R27" s="7" t="str">
        <f>($A$7)</f>
        <v>Gyenes G.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Mészáros Gy.</v>
      </c>
      <c r="N28" s="8">
        <v>2</v>
      </c>
      <c r="O28" s="68" t="s">
        <v>1</v>
      </c>
      <c r="P28" s="8">
        <v>0</v>
      </c>
      <c r="Q28" s="67"/>
      <c r="R28" s="7" t="str">
        <f>($A$8)</f>
        <v>Rácz F.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132</v>
      </c>
      <c r="B2" s="54" t="str">
        <f>(A3)</f>
        <v>Szatmári T.</v>
      </c>
      <c r="C2" s="56"/>
      <c r="D2" s="54"/>
      <c r="E2" s="54"/>
      <c r="F2" s="55" t="str">
        <f>(A4)</f>
        <v>Koczor J.</v>
      </c>
      <c r="G2" s="54"/>
      <c r="H2" s="54"/>
      <c r="I2" s="54"/>
      <c r="J2" s="55" t="str">
        <f>(A5)</f>
        <v>Lukács L.</v>
      </c>
      <c r="K2" s="54"/>
      <c r="L2" s="54"/>
      <c r="M2" s="54"/>
      <c r="N2" s="55" t="str">
        <f>(A6)</f>
        <v>Plemic S.</v>
      </c>
      <c r="O2" s="54"/>
      <c r="P2" s="54"/>
      <c r="Q2" s="54"/>
      <c r="R2" s="55" t="str">
        <f>(A7)</f>
        <v>Bodó A.</v>
      </c>
      <c r="S2" s="54"/>
      <c r="T2" s="54"/>
      <c r="U2" s="54"/>
      <c r="V2" s="55" t="str">
        <f>(A8)</f>
        <v>Éder Cs.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92</v>
      </c>
      <c r="B3" s="46"/>
      <c r="C3" s="45"/>
      <c r="D3" s="45"/>
      <c r="E3" s="45"/>
      <c r="F3" s="44">
        <v>5</v>
      </c>
      <c r="G3" s="43">
        <f>(N26)</f>
        <v>1</v>
      </c>
      <c r="H3" s="43">
        <f>(P26)</f>
        <v>2</v>
      </c>
      <c r="I3" s="91" t="str">
        <f>IF(G3=".","-",IF(G3&gt;H3,"g",IF(G3=H3,"d","v")))</f>
        <v>v</v>
      </c>
      <c r="J3" s="44">
        <v>4</v>
      </c>
      <c r="K3" s="43">
        <f>(N24)</f>
        <v>1</v>
      </c>
      <c r="L3" s="43">
        <f>(P24)</f>
        <v>0</v>
      </c>
      <c r="M3" s="91" t="str">
        <f>IF(K3=".","-",IF(K3&gt;L3,"g",IF(K3=L3,"d","v")))</f>
        <v>g</v>
      </c>
      <c r="N3" s="44">
        <v>3</v>
      </c>
      <c r="O3" s="43">
        <f>(N19)</f>
        <v>2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2</v>
      </c>
      <c r="T3" s="43">
        <f>(P16)</f>
        <v>0</v>
      </c>
      <c r="U3" s="91" t="str">
        <f>IF(S3=".","-",IF(S3&gt;T3,"g",IF(S3=T3,"d","v")))</f>
        <v>g</v>
      </c>
      <c r="V3" s="44">
        <v>1</v>
      </c>
      <c r="W3" s="43">
        <f>(N10)</f>
        <v>2</v>
      </c>
      <c r="X3" s="43">
        <f>(P10)</f>
        <v>1</v>
      </c>
      <c r="Y3" s="91" t="str">
        <f>IF(W3=".","-",IF(W3&gt;X3,"g",IF(W3=X3,"d","v")))</f>
        <v>g</v>
      </c>
      <c r="Z3" s="90"/>
      <c r="AA3" s="41">
        <f t="shared" ref="AA3:AA8" si="0">SUM(AB3:AD3)</f>
        <v>5</v>
      </c>
      <c r="AB3" s="40">
        <f t="shared" ref="AB3:AB8" si="1">COUNTIF(B3:Y3,"g")</f>
        <v>4</v>
      </c>
      <c r="AC3" s="40">
        <f t="shared" ref="AC3:AC8" si="2">COUNTIF(B3:Y3,"d")</f>
        <v>0</v>
      </c>
      <c r="AD3" s="40">
        <f t="shared" ref="AD3:AD8" si="3">COUNTIF(B3:Y3,"v")</f>
        <v>1</v>
      </c>
      <c r="AE3" s="31">
        <f>SUM(IF(G3&lt;&gt;".",G3)+IF(K3&lt;&gt;".",K3)+IF(O3&lt;&gt;".",O3)+IF(S3&lt;&gt;".",S3)+IF(W3&lt;&gt;".",W3))</f>
        <v>8</v>
      </c>
      <c r="AF3" s="31">
        <f>SUM(IF(H3&lt;&gt;".",H3)+IF(L3&lt;&gt;".",L3)+IF(P3&lt;&gt;".",P3)+IF(T3&lt;&gt;".",T3)+IF(X3&lt;&gt;".",X3))</f>
        <v>3</v>
      </c>
      <c r="AG3" s="39">
        <f t="shared" ref="AG3:AG8" si="4">SUM(AB3*3+AC3*1)</f>
        <v>12</v>
      </c>
      <c r="AH3" s="4"/>
      <c r="AI3" s="28">
        <f t="shared" ref="AI3:AI8" si="5">RANK(AG3,$AG$3:$AG$8,0)</f>
        <v>1</v>
      </c>
      <c r="AJ3" s="84"/>
      <c r="AK3" s="17">
        <f t="shared" ref="AK3:AK8" si="6">SUM(AE3-AF3)</f>
        <v>5</v>
      </c>
      <c r="AL3" s="3"/>
    </row>
    <row r="4" spans="1:38" ht="18" x14ac:dyDescent="0.2">
      <c r="A4" s="38" t="s">
        <v>95</v>
      </c>
      <c r="B4" s="35">
        <v>5</v>
      </c>
      <c r="C4" s="32">
        <f>(P26)</f>
        <v>2</v>
      </c>
      <c r="D4" s="32">
        <f>(N26)</f>
        <v>1</v>
      </c>
      <c r="E4" s="88" t="str">
        <f>IF(C4=".","-",IF(C4&gt;D4,"g",IF(C4=D4,"d","v")))</f>
        <v>g</v>
      </c>
      <c r="F4" s="37"/>
      <c r="G4" s="36"/>
      <c r="H4" s="36"/>
      <c r="I4" s="36"/>
      <c r="J4" s="35">
        <v>3</v>
      </c>
      <c r="K4" s="32">
        <f>(N18)</f>
        <v>0</v>
      </c>
      <c r="L4" s="32">
        <f>(P18)</f>
        <v>1</v>
      </c>
      <c r="M4" s="88" t="str">
        <f>IF(K4=".","-",IF(K4&gt;L4,"g",IF(K4=L4,"d","v")))</f>
        <v>v</v>
      </c>
      <c r="N4" s="35">
        <v>2</v>
      </c>
      <c r="O4" s="32">
        <f>(N15)</f>
        <v>1</v>
      </c>
      <c r="P4" s="32">
        <f>(P15)</f>
        <v>1</v>
      </c>
      <c r="Q4" s="88" t="str">
        <f>IF(O4=".","-",IF(O4&gt;P4,"g",IF(O4=P4,"d","v")))</f>
        <v>d</v>
      </c>
      <c r="R4" s="35">
        <v>1</v>
      </c>
      <c r="S4" s="32">
        <f>(N12)</f>
        <v>4</v>
      </c>
      <c r="T4" s="32">
        <f>(P12)</f>
        <v>1</v>
      </c>
      <c r="U4" s="88" t="str">
        <f>IF(S4=".","-",IF(S4&gt;T4,"g",IF(S4=T4,"d","v")))</f>
        <v>g</v>
      </c>
      <c r="V4" s="35">
        <v>4</v>
      </c>
      <c r="W4" s="32">
        <f>(N23)</f>
        <v>0</v>
      </c>
      <c r="X4" s="32">
        <f>(P23)</f>
        <v>0</v>
      </c>
      <c r="Y4" s="88" t="str">
        <f>IF(W4=".","-",IF(W4&gt;X4,"g",IF(W4=X4,"d","v")))</f>
        <v>d</v>
      </c>
      <c r="Z4" s="87"/>
      <c r="AA4" s="33">
        <f t="shared" si="0"/>
        <v>5</v>
      </c>
      <c r="AB4" s="32">
        <f t="shared" si="1"/>
        <v>2</v>
      </c>
      <c r="AC4" s="32">
        <f t="shared" si="2"/>
        <v>2</v>
      </c>
      <c r="AD4" s="32">
        <f t="shared" si="3"/>
        <v>1</v>
      </c>
      <c r="AE4" s="86">
        <f>SUM(IF(C4&lt;&gt;".",C4)+IF(K4&lt;&gt;".",K4)+IF(O4&lt;&gt;".",O4)+IF(S4&lt;&gt;".",S4)+IF(W4&lt;&gt;".",W4))</f>
        <v>7</v>
      </c>
      <c r="AF4" s="86">
        <f>SUM(IF(D4&lt;&gt;".",D4)+IF(L4&lt;&gt;".",L4)+IF(P4&lt;&gt;".",P4)+IF(T4&lt;&gt;".",T4)+IF(X4&lt;&gt;".",X4))</f>
        <v>4</v>
      </c>
      <c r="AG4" s="30">
        <f t="shared" si="4"/>
        <v>8</v>
      </c>
      <c r="AH4" s="4"/>
      <c r="AI4" s="28">
        <f t="shared" si="5"/>
        <v>2</v>
      </c>
      <c r="AJ4" s="84"/>
      <c r="AK4" s="17">
        <f t="shared" si="6"/>
        <v>3</v>
      </c>
      <c r="AL4" s="3"/>
    </row>
    <row r="5" spans="1:38" ht="18" x14ac:dyDescent="0.2">
      <c r="A5" s="38" t="s">
        <v>101</v>
      </c>
      <c r="B5" s="35">
        <v>4</v>
      </c>
      <c r="C5" s="32">
        <f>(P24)</f>
        <v>0</v>
      </c>
      <c r="D5" s="32">
        <f>(N24)</f>
        <v>1</v>
      </c>
      <c r="E5" s="88" t="str">
        <f>IF(C5=".","-",IF(C5&gt;D5,"g",IF(C5=D5,"d","v")))</f>
        <v>v</v>
      </c>
      <c r="F5" s="35">
        <v>3</v>
      </c>
      <c r="G5" s="32">
        <f>(P18)</f>
        <v>1</v>
      </c>
      <c r="H5" s="32">
        <f>(N18)</f>
        <v>0</v>
      </c>
      <c r="I5" s="88" t="str">
        <f>IF(G5=".","-",IF(G5&gt;H5,"g",IF(G5=H5,"d","v")))</f>
        <v>g</v>
      </c>
      <c r="J5" s="89"/>
      <c r="K5" s="36"/>
      <c r="L5" s="36"/>
      <c r="M5" s="36"/>
      <c r="N5" s="35">
        <v>1</v>
      </c>
      <c r="O5" s="32">
        <f>(N11)</f>
        <v>0</v>
      </c>
      <c r="P5" s="32">
        <f>(P11)</f>
        <v>0</v>
      </c>
      <c r="Q5" s="88" t="str">
        <f>IF(O5=".","-",IF(O5&gt;P5,"g",IF(O5=P5,"d","v")))</f>
        <v>d</v>
      </c>
      <c r="R5" s="35">
        <v>5</v>
      </c>
      <c r="S5" s="32">
        <f>(N27)</f>
        <v>0</v>
      </c>
      <c r="T5" s="32">
        <f>(P27)</f>
        <v>1</v>
      </c>
      <c r="U5" s="88" t="str">
        <f>IF(S5=".","-",IF(S5&gt;T5,"g",IF(S5=T5,"d","v")))</f>
        <v>v</v>
      </c>
      <c r="V5" s="35">
        <v>2</v>
      </c>
      <c r="W5" s="32">
        <f>(N14)</f>
        <v>1</v>
      </c>
      <c r="X5" s="32">
        <f>(P14)</f>
        <v>0</v>
      </c>
      <c r="Y5" s="88" t="str">
        <f>IF(W5=".","-",IF(W5&gt;X5,"g",IF(W5=X5,"d","v")))</f>
        <v>g</v>
      </c>
      <c r="Z5" s="87"/>
      <c r="AA5" s="33">
        <f t="shared" si="0"/>
        <v>5</v>
      </c>
      <c r="AB5" s="32">
        <f t="shared" si="1"/>
        <v>2</v>
      </c>
      <c r="AC5" s="32">
        <f t="shared" si="2"/>
        <v>1</v>
      </c>
      <c r="AD5" s="32">
        <f t="shared" si="3"/>
        <v>2</v>
      </c>
      <c r="AE5" s="86">
        <f>SUM(IF(C5&lt;&gt;".",C5)+IF(G5&lt;&gt;".",G5)+IF(O5&lt;&gt;".",O5)+IF(S5&lt;&gt;".",S5)+IF(W5&lt;&gt;".",W5))</f>
        <v>2</v>
      </c>
      <c r="AF5" s="86">
        <f>SUM(IF(H5&lt;&gt;".",H5)+IF(D5&lt;&gt;".",D5)+IF(P5&lt;&gt;".",P5)+IF(T5&lt;&gt;".",T5)+IF(X5&lt;&gt;".",X5))</f>
        <v>2</v>
      </c>
      <c r="AG5" s="30">
        <f t="shared" si="4"/>
        <v>7</v>
      </c>
      <c r="AH5" s="4"/>
      <c r="AI5" s="28">
        <f t="shared" si="5"/>
        <v>3</v>
      </c>
      <c r="AJ5" s="84"/>
      <c r="AK5" s="17">
        <f t="shared" si="6"/>
        <v>0</v>
      </c>
      <c r="AL5" s="3"/>
    </row>
    <row r="6" spans="1:38" ht="18" x14ac:dyDescent="0.2">
      <c r="A6" s="38" t="s">
        <v>103</v>
      </c>
      <c r="B6" s="35">
        <v>3</v>
      </c>
      <c r="C6" s="32">
        <f>(P19)</f>
        <v>0</v>
      </c>
      <c r="D6" s="32">
        <f>(N19)</f>
        <v>2</v>
      </c>
      <c r="E6" s="88" t="str">
        <f>IF(C6=".","-",IF(C6&gt;D6,"g",IF(C6=D6,"d","v")))</f>
        <v>v</v>
      </c>
      <c r="F6" s="35">
        <v>2</v>
      </c>
      <c r="G6" s="32">
        <f>(P15)</f>
        <v>1</v>
      </c>
      <c r="H6" s="32">
        <f>(N15)</f>
        <v>1</v>
      </c>
      <c r="I6" s="88" t="str">
        <f>IF(G6=".","-",IF(G6&gt;H6,"g",IF(G6=H6,"d","v")))</f>
        <v>d</v>
      </c>
      <c r="J6" s="35">
        <v>1</v>
      </c>
      <c r="K6" s="32">
        <f>(P11)</f>
        <v>0</v>
      </c>
      <c r="L6" s="32">
        <f>(N11)</f>
        <v>0</v>
      </c>
      <c r="M6" s="88" t="str">
        <f>IF(K6=".","-",IF(K6&gt;L6,"g",IF(K6=L6,"d","v")))</f>
        <v>d</v>
      </c>
      <c r="N6" s="37"/>
      <c r="O6" s="36"/>
      <c r="P6" s="36"/>
      <c r="Q6" s="36"/>
      <c r="R6" s="35">
        <v>4</v>
      </c>
      <c r="S6" s="32">
        <f>(N22)</f>
        <v>2</v>
      </c>
      <c r="T6" s="32">
        <f>(P22)</f>
        <v>1</v>
      </c>
      <c r="U6" s="88" t="str">
        <f>IF(S6=".","-",IF(S6&gt;T6,"g",IF(S6=T6,"d","v")))</f>
        <v>g</v>
      </c>
      <c r="V6" s="35">
        <v>5</v>
      </c>
      <c r="W6" s="32">
        <f>(N28)</f>
        <v>0</v>
      </c>
      <c r="X6" s="32">
        <f>(P28)</f>
        <v>0</v>
      </c>
      <c r="Y6" s="88" t="str">
        <f>IF(W6=".","-",IF(W6&gt;X6,"g",IF(W6=X6,"d","v")))</f>
        <v>d</v>
      </c>
      <c r="Z6" s="87"/>
      <c r="AA6" s="33">
        <f t="shared" si="0"/>
        <v>5</v>
      </c>
      <c r="AB6" s="32">
        <f t="shared" si="1"/>
        <v>1</v>
      </c>
      <c r="AC6" s="32">
        <f t="shared" si="2"/>
        <v>3</v>
      </c>
      <c r="AD6" s="32">
        <f t="shared" si="3"/>
        <v>1</v>
      </c>
      <c r="AE6" s="86">
        <f>SUM(IF(G6&lt;&gt;".",G6)+IF(K6&lt;&gt;".",K6)+IF(C6&lt;&gt;".",C6)+IF(S6&lt;&gt;".",S6)+IF(W6&lt;&gt;".",W6))</f>
        <v>3</v>
      </c>
      <c r="AF6" s="86">
        <f>SUM(IF(H6&lt;&gt;".",H6)+IF(L6&lt;&gt;".",L6)+IF(D6&lt;&gt;".",D6)+IF(T6&lt;&gt;".",T6)+IF(X6&lt;&gt;".",X6))</f>
        <v>4</v>
      </c>
      <c r="AG6" s="30">
        <f t="shared" si="4"/>
        <v>6</v>
      </c>
      <c r="AH6" s="4"/>
      <c r="AI6" s="28">
        <f t="shared" si="5"/>
        <v>4</v>
      </c>
      <c r="AJ6" s="84"/>
      <c r="AK6" s="17">
        <f t="shared" si="6"/>
        <v>-1</v>
      </c>
      <c r="AL6" s="3"/>
    </row>
    <row r="7" spans="1:38" ht="18" x14ac:dyDescent="0.2">
      <c r="A7" s="38" t="s">
        <v>111</v>
      </c>
      <c r="B7" s="35">
        <v>2</v>
      </c>
      <c r="C7" s="32">
        <f>(P16)</f>
        <v>0</v>
      </c>
      <c r="D7" s="32">
        <f>(N16)</f>
        <v>2</v>
      </c>
      <c r="E7" s="88" t="str">
        <f>IF(C7=".","-",IF(C7&gt;D7,"g",IF(C7=D7,"d","v")))</f>
        <v>v</v>
      </c>
      <c r="F7" s="35">
        <v>1</v>
      </c>
      <c r="G7" s="32">
        <f>(P12)</f>
        <v>1</v>
      </c>
      <c r="H7" s="32">
        <f>(N12)</f>
        <v>4</v>
      </c>
      <c r="I7" s="88" t="str">
        <f>IF(G7=".","-",IF(G7&gt;H7,"g",IF(G7=H7,"d","v")))</f>
        <v>v</v>
      </c>
      <c r="J7" s="35">
        <v>5</v>
      </c>
      <c r="K7" s="32">
        <f>(P27)</f>
        <v>1</v>
      </c>
      <c r="L7" s="32">
        <f>(N27)</f>
        <v>0</v>
      </c>
      <c r="M7" s="88" t="str">
        <f>IF(K7=".","-",IF(K7&gt;L7,"g",IF(K7=L7,"d","v")))</f>
        <v>g</v>
      </c>
      <c r="N7" s="35">
        <v>4</v>
      </c>
      <c r="O7" s="32">
        <f>(P22)</f>
        <v>1</v>
      </c>
      <c r="P7" s="32">
        <f>(N22)</f>
        <v>2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>
        <f>(N20)</f>
        <v>1</v>
      </c>
      <c r="X7" s="32">
        <f>(P20)</f>
        <v>1</v>
      </c>
      <c r="Y7" s="88" t="str">
        <f>IF(W7=".","-",IF(W7&gt;X7,"g",IF(W7=X7,"d","v")))</f>
        <v>d</v>
      </c>
      <c r="Z7" s="87"/>
      <c r="AA7" s="33">
        <f t="shared" si="0"/>
        <v>5</v>
      </c>
      <c r="AB7" s="32">
        <f t="shared" si="1"/>
        <v>1</v>
      </c>
      <c r="AC7" s="32">
        <f t="shared" si="2"/>
        <v>1</v>
      </c>
      <c r="AD7" s="32">
        <f t="shared" si="3"/>
        <v>3</v>
      </c>
      <c r="AE7" s="86">
        <f>SUM(IF(G7&lt;&gt;".",G7)+IF(K7&lt;&gt;".",K7)+IF(O7&lt;&gt;".",O7)+IF(C7&lt;&gt;".",C7)+IF(W7&lt;&gt;".",W7))</f>
        <v>4</v>
      </c>
      <c r="AF7" s="86">
        <f>SUM(IF(H7&lt;&gt;".",H7)+IF(L7&lt;&gt;".",L7)+IF(P7&lt;&gt;".",P7)+IF(D7&lt;&gt;".",D7)+IF(X7&lt;&gt;".",X7))</f>
        <v>9</v>
      </c>
      <c r="AG7" s="30">
        <f t="shared" si="4"/>
        <v>4</v>
      </c>
      <c r="AH7" s="29"/>
      <c r="AI7" s="28">
        <f t="shared" si="5"/>
        <v>5</v>
      </c>
      <c r="AJ7" s="84"/>
      <c r="AK7" s="17">
        <f t="shared" si="6"/>
        <v>-5</v>
      </c>
      <c r="AL7" s="3"/>
    </row>
    <row r="8" spans="1:38" s="12" customFormat="1" ht="18.75" thickBot="1" x14ac:dyDescent="0.25">
      <c r="A8" s="27" t="s">
        <v>112</v>
      </c>
      <c r="B8" s="26">
        <v>1</v>
      </c>
      <c r="C8" s="21">
        <f>(P10)</f>
        <v>1</v>
      </c>
      <c r="D8" s="21">
        <f>(N10)</f>
        <v>2</v>
      </c>
      <c r="E8" s="85" t="str">
        <f>IF(C8=".","-",IF(C8&gt;D8,"g",IF(C8=D8,"d","v")))</f>
        <v>v</v>
      </c>
      <c r="F8" s="26">
        <v>4</v>
      </c>
      <c r="G8" s="21">
        <f>(P23)</f>
        <v>0</v>
      </c>
      <c r="H8" s="21">
        <f>(N23)</f>
        <v>0</v>
      </c>
      <c r="I8" s="85" t="str">
        <f>IF(G8=".","-",IF(G8&gt;H8,"g",IF(G8=H8,"d","v")))</f>
        <v>d</v>
      </c>
      <c r="J8" s="26">
        <v>2</v>
      </c>
      <c r="K8" s="21">
        <f>(P14)</f>
        <v>0</v>
      </c>
      <c r="L8" s="21">
        <f>(N14)</f>
        <v>1</v>
      </c>
      <c r="M8" s="85" t="str">
        <f>IF(K8=".","-",IF(K8&gt;L8,"g",IF(K8=L8,"d","v")))</f>
        <v>v</v>
      </c>
      <c r="N8" s="26">
        <v>5</v>
      </c>
      <c r="O8" s="21">
        <f>(X6)</f>
        <v>0</v>
      </c>
      <c r="P8" s="21">
        <f>(W6)</f>
        <v>0</v>
      </c>
      <c r="Q8" s="85" t="str">
        <f>IF(O8=".","-",IF(O8&gt;P8,"g",IF(O8=P8,"d","v")))</f>
        <v>d</v>
      </c>
      <c r="R8" s="26">
        <v>3</v>
      </c>
      <c r="S8" s="21">
        <f>(P20)</f>
        <v>1</v>
      </c>
      <c r="T8" s="21">
        <f>(N20)</f>
        <v>1</v>
      </c>
      <c r="U8" s="85" t="str">
        <f>IF(S8=".","-",IF(S8&gt;T8,"g",IF(S8=T8,"d","v")))</f>
        <v>d</v>
      </c>
      <c r="V8" s="24"/>
      <c r="W8" s="23"/>
      <c r="X8" s="23"/>
      <c r="Y8" s="23"/>
      <c r="Z8" s="53"/>
      <c r="AA8" s="22">
        <f t="shared" si="0"/>
        <v>5</v>
      </c>
      <c r="AB8" s="21">
        <f t="shared" si="1"/>
        <v>0</v>
      </c>
      <c r="AC8" s="21">
        <f t="shared" si="2"/>
        <v>3</v>
      </c>
      <c r="AD8" s="21">
        <f t="shared" si="3"/>
        <v>2</v>
      </c>
      <c r="AE8" s="20">
        <f>SUM(IF(G8&lt;&gt;".",G8)+IF(K8&lt;&gt;".",K8)+IF(O8&lt;&gt;".",O8)+IF(S8&lt;&gt;".",S8)+IF(C8&lt;&gt;".",C8))</f>
        <v>2</v>
      </c>
      <c r="AF8" s="20">
        <f>SUM(IF(H8&lt;&gt;".",H8)+IF(L8&lt;&gt;".",L8)+IF(P8&lt;&gt;".",P8)+IF(T8&lt;&gt;".",T8)+IF(D8&lt;&gt;".",D8))</f>
        <v>4</v>
      </c>
      <c r="AG8" s="19">
        <f t="shared" si="4"/>
        <v>3</v>
      </c>
      <c r="AH8" s="4"/>
      <c r="AI8" s="18">
        <f t="shared" si="5"/>
        <v>6</v>
      </c>
      <c r="AJ8" s="84"/>
      <c r="AK8" s="17">
        <f t="shared" si="6"/>
        <v>-2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Szatmári T.</v>
      </c>
      <c r="M10" s="1"/>
      <c r="N10" s="8">
        <v>2</v>
      </c>
      <c r="O10" s="68" t="s">
        <v>1</v>
      </c>
      <c r="P10" s="8">
        <v>1</v>
      </c>
      <c r="Q10" s="70"/>
      <c r="R10" s="7" t="str">
        <f>($A$8)</f>
        <v>Éder Cs.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Lukács L.</v>
      </c>
      <c r="M11" s="1"/>
      <c r="N11" s="8">
        <v>0</v>
      </c>
      <c r="O11" s="68" t="s">
        <v>1</v>
      </c>
      <c r="P11" s="8">
        <v>0</v>
      </c>
      <c r="Q11" s="1"/>
      <c r="R11" s="7" t="str">
        <f>($A$6)</f>
        <v>Plemic S.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Koczor J.</v>
      </c>
      <c r="M12" s="1"/>
      <c r="N12" s="8">
        <v>4</v>
      </c>
      <c r="O12" s="68" t="s">
        <v>1</v>
      </c>
      <c r="P12" s="8">
        <v>1</v>
      </c>
      <c r="Q12" s="67"/>
      <c r="R12" s="7" t="str">
        <f>($A$7)</f>
        <v>Bodó A.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Lukács L.</v>
      </c>
      <c r="M14" s="1"/>
      <c r="N14" s="8">
        <v>1</v>
      </c>
      <c r="O14" s="68" t="s">
        <v>1</v>
      </c>
      <c r="P14" s="8">
        <v>0</v>
      </c>
      <c r="Q14" s="70"/>
      <c r="R14" s="7" t="str">
        <f>($A$8)</f>
        <v>Éder Cs.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Koczor J.</v>
      </c>
      <c r="N15" s="8">
        <v>1</v>
      </c>
      <c r="O15" s="68" t="s">
        <v>1</v>
      </c>
      <c r="P15" s="8">
        <v>1</v>
      </c>
      <c r="R15" s="7" t="str">
        <f>($A$6)</f>
        <v>Plemic S.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Szatmári T.</v>
      </c>
      <c r="N16" s="8">
        <v>2</v>
      </c>
      <c r="O16" s="68" t="s">
        <v>1</v>
      </c>
      <c r="P16" s="8">
        <v>0</v>
      </c>
      <c r="Q16" s="67"/>
      <c r="R16" s="7" t="str">
        <f>($A$7)</f>
        <v>Bodó A.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Koczor J.</v>
      </c>
      <c r="N18" s="8">
        <v>0</v>
      </c>
      <c r="O18" s="68" t="s">
        <v>1</v>
      </c>
      <c r="P18" s="8">
        <v>1</v>
      </c>
      <c r="Q18" s="70"/>
      <c r="R18" s="7" t="str">
        <f>($A$5)</f>
        <v>Lukács L.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Szatmári T.</v>
      </c>
      <c r="N19" s="8">
        <v>2</v>
      </c>
      <c r="O19" s="68" t="s">
        <v>1</v>
      </c>
      <c r="P19" s="8">
        <v>0</v>
      </c>
      <c r="R19" s="7" t="str">
        <f>($A$6)</f>
        <v>Plemic S.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Bodó A.</v>
      </c>
      <c r="N20" s="8">
        <v>1</v>
      </c>
      <c r="O20" s="68" t="s">
        <v>1</v>
      </c>
      <c r="P20" s="8">
        <v>1</v>
      </c>
      <c r="Q20" s="67"/>
      <c r="R20" s="7" t="str">
        <f>($A$8)</f>
        <v>Éder Cs.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Plemic S.</v>
      </c>
      <c r="N22" s="8">
        <v>2</v>
      </c>
      <c r="O22" s="68" t="s">
        <v>1</v>
      </c>
      <c r="P22" s="8">
        <v>1</v>
      </c>
      <c r="Q22" s="70"/>
      <c r="R22" s="7" t="str">
        <f>($A$7)</f>
        <v>Bodó A.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Koczor J.</v>
      </c>
      <c r="N23" s="8">
        <v>0</v>
      </c>
      <c r="O23" s="68" t="s">
        <v>1</v>
      </c>
      <c r="P23" s="8">
        <v>0</v>
      </c>
      <c r="R23" s="7" t="str">
        <f>($A$8)</f>
        <v>Éder Cs.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Szatmári T.</v>
      </c>
      <c r="N24" s="8">
        <v>1</v>
      </c>
      <c r="O24" s="68" t="s">
        <v>1</v>
      </c>
      <c r="P24" s="8">
        <v>0</v>
      </c>
      <c r="Q24" s="67"/>
      <c r="R24" s="7" t="str">
        <f>($A$5)</f>
        <v>Lukács L.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Szatmári T.</v>
      </c>
      <c r="M26" s="70"/>
      <c r="N26" s="8">
        <v>1</v>
      </c>
      <c r="O26" s="68" t="s">
        <v>1</v>
      </c>
      <c r="P26" s="8">
        <v>2</v>
      </c>
      <c r="Q26" s="12"/>
      <c r="R26" s="7" t="str">
        <f>($A$4)</f>
        <v>Koczor J.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Lukács L.</v>
      </c>
      <c r="N27" s="8">
        <v>0</v>
      </c>
      <c r="O27" s="68" t="s">
        <v>1</v>
      </c>
      <c r="P27" s="8">
        <v>1</v>
      </c>
      <c r="R27" s="7" t="str">
        <f>($A$7)</f>
        <v>Bodó A.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Plemic S.</v>
      </c>
      <c r="N28" s="8">
        <v>0</v>
      </c>
      <c r="O28" s="68" t="s">
        <v>1</v>
      </c>
      <c r="P28" s="8">
        <v>0</v>
      </c>
      <c r="Q28" s="67"/>
      <c r="R28" s="7" t="str">
        <f>($A$8)</f>
        <v>Éder Cs.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2.570312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133</v>
      </c>
      <c r="B2" s="54" t="str">
        <f>(A3)</f>
        <v>Lukács V.</v>
      </c>
      <c r="C2" s="56"/>
      <c r="D2" s="54"/>
      <c r="E2" s="54"/>
      <c r="F2" s="55" t="str">
        <f>(A4)</f>
        <v>Rákos N.</v>
      </c>
      <c r="G2" s="54"/>
      <c r="H2" s="54"/>
      <c r="I2" s="54"/>
      <c r="J2" s="55" t="str">
        <f>(A5)</f>
        <v>Horváth I.</v>
      </c>
      <c r="K2" s="54"/>
      <c r="L2" s="54"/>
      <c r="M2" s="54"/>
      <c r="N2" s="55" t="str">
        <f>(A6)</f>
        <v>Major I.</v>
      </c>
      <c r="O2" s="54"/>
      <c r="P2" s="54"/>
      <c r="Q2" s="54"/>
      <c r="R2" s="55" t="str">
        <f>(A7)</f>
        <v>Najror Z.</v>
      </c>
      <c r="S2" s="54"/>
      <c r="T2" s="54"/>
      <c r="U2" s="54"/>
      <c r="V2" s="55" t="str">
        <f>(A8)</f>
        <v>Papp-Takács S.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93</v>
      </c>
      <c r="B3" s="46"/>
      <c r="C3" s="45"/>
      <c r="D3" s="45"/>
      <c r="E3" s="45"/>
      <c r="F3" s="44">
        <v>5</v>
      </c>
      <c r="G3" s="43">
        <f>(N26)</f>
        <v>1</v>
      </c>
      <c r="H3" s="43">
        <f>(P26)</f>
        <v>1</v>
      </c>
      <c r="I3" s="91" t="str">
        <f>IF(G3=".","-",IF(G3&gt;H3,"g",IF(G3=H3,"d","v")))</f>
        <v>d</v>
      </c>
      <c r="J3" s="44">
        <v>4</v>
      </c>
      <c r="K3" s="43">
        <f>(N24)</f>
        <v>0</v>
      </c>
      <c r="L3" s="43">
        <f>(P24)</f>
        <v>1</v>
      </c>
      <c r="M3" s="91" t="str">
        <f>IF(K3=".","-",IF(K3&gt;L3,"g",IF(K3=L3,"d","v")))</f>
        <v>v</v>
      </c>
      <c r="N3" s="44">
        <v>3</v>
      </c>
      <c r="O3" s="43">
        <f>(N19)</f>
        <v>3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0</v>
      </c>
      <c r="T3" s="43">
        <f>(P16)</f>
        <v>0</v>
      </c>
      <c r="U3" s="91" t="str">
        <f>IF(S3=".","-",IF(S3&gt;T3,"g",IF(S3=T3,"d","v")))</f>
        <v>d</v>
      </c>
      <c r="V3" s="44">
        <v>1</v>
      </c>
      <c r="W3" s="43">
        <f>(N10)</f>
        <v>1</v>
      </c>
      <c r="X3" s="43">
        <f>(P10)</f>
        <v>1</v>
      </c>
      <c r="Y3" s="91" t="str">
        <f>IF(W3=".","-",IF(W3&gt;X3,"g",IF(W3=X3,"d","v")))</f>
        <v>d</v>
      </c>
      <c r="Z3" s="90"/>
      <c r="AA3" s="41">
        <f t="shared" ref="AA3:AA8" si="0">SUM(AB3:AD3)</f>
        <v>5</v>
      </c>
      <c r="AB3" s="40">
        <f t="shared" ref="AB3:AB8" si="1">COUNTIF(B3:Y3,"g")</f>
        <v>1</v>
      </c>
      <c r="AC3" s="40">
        <f t="shared" ref="AC3:AC8" si="2">COUNTIF(B3:Y3,"d")</f>
        <v>3</v>
      </c>
      <c r="AD3" s="40">
        <f t="shared" ref="AD3:AD8" si="3">COUNTIF(B3:Y3,"v")</f>
        <v>1</v>
      </c>
      <c r="AE3" s="31">
        <f>SUM(IF(G3&lt;&gt;".",G3)+IF(K3&lt;&gt;".",K3)+IF(O3&lt;&gt;".",O3)+IF(S3&lt;&gt;".",S3)+IF(W3&lt;&gt;".",W3))</f>
        <v>5</v>
      </c>
      <c r="AF3" s="31">
        <f>SUM(IF(H3&lt;&gt;".",H3)+IF(L3&lt;&gt;".",L3)+IF(P3&lt;&gt;".",P3)+IF(T3&lt;&gt;".",T3)+IF(X3&lt;&gt;".",X3))</f>
        <v>3</v>
      </c>
      <c r="AG3" s="39">
        <f t="shared" ref="AG3:AG8" si="4">SUM(AB3*3+AC3*1)</f>
        <v>6</v>
      </c>
      <c r="AH3" s="4"/>
      <c r="AI3" s="28">
        <f t="shared" ref="AI3:AI8" si="5">RANK(AG3,$AG$3:$AG$8,0)</f>
        <v>3</v>
      </c>
      <c r="AJ3" s="84"/>
      <c r="AK3" s="17">
        <f t="shared" ref="AK3:AK8" si="6">SUM(AE3-AF3)</f>
        <v>2</v>
      </c>
      <c r="AL3" s="3"/>
    </row>
    <row r="4" spans="1:38" ht="18" x14ac:dyDescent="0.2">
      <c r="A4" s="38" t="s">
        <v>94</v>
      </c>
      <c r="B4" s="35">
        <v>5</v>
      </c>
      <c r="C4" s="32">
        <f>(P26)</f>
        <v>1</v>
      </c>
      <c r="D4" s="32">
        <f>(N26)</f>
        <v>1</v>
      </c>
      <c r="E4" s="88" t="str">
        <f>IF(C4=".","-",IF(C4&gt;D4,"g",IF(C4=D4,"d","v")))</f>
        <v>d</v>
      </c>
      <c r="F4" s="37"/>
      <c r="G4" s="36"/>
      <c r="H4" s="36"/>
      <c r="I4" s="36"/>
      <c r="J4" s="35">
        <v>3</v>
      </c>
      <c r="K4" s="32">
        <f>(N18)</f>
        <v>1</v>
      </c>
      <c r="L4" s="32">
        <f>(P18)</f>
        <v>1</v>
      </c>
      <c r="M4" s="88" t="str">
        <f>IF(K4=".","-",IF(K4&gt;L4,"g",IF(K4=L4,"d","v")))</f>
        <v>d</v>
      </c>
      <c r="N4" s="35">
        <v>2</v>
      </c>
      <c r="O4" s="32">
        <f>(N15)</f>
        <v>3</v>
      </c>
      <c r="P4" s="32">
        <f>(P15)</f>
        <v>1</v>
      </c>
      <c r="Q4" s="88" t="str">
        <f>IF(O4=".","-",IF(O4&gt;P4,"g",IF(O4=P4,"d","v")))</f>
        <v>g</v>
      </c>
      <c r="R4" s="35">
        <v>1</v>
      </c>
      <c r="S4" s="32">
        <f>(N12)</f>
        <v>4</v>
      </c>
      <c r="T4" s="32">
        <f>(P12)</f>
        <v>3</v>
      </c>
      <c r="U4" s="88" t="str">
        <f>IF(S4=".","-",IF(S4&gt;T4,"g",IF(S4=T4,"d","v")))</f>
        <v>g</v>
      </c>
      <c r="V4" s="35">
        <v>4</v>
      </c>
      <c r="W4" s="32">
        <f>(N23)</f>
        <v>2</v>
      </c>
      <c r="X4" s="32">
        <f>(P23)</f>
        <v>0</v>
      </c>
      <c r="Y4" s="88" t="str">
        <f>IF(W4=".","-",IF(W4&gt;X4,"g",IF(W4=X4,"d","v")))</f>
        <v>g</v>
      </c>
      <c r="Z4" s="87"/>
      <c r="AA4" s="33">
        <f t="shared" si="0"/>
        <v>5</v>
      </c>
      <c r="AB4" s="32">
        <f t="shared" si="1"/>
        <v>3</v>
      </c>
      <c r="AC4" s="32">
        <f t="shared" si="2"/>
        <v>2</v>
      </c>
      <c r="AD4" s="32">
        <f t="shared" si="3"/>
        <v>0</v>
      </c>
      <c r="AE4" s="86">
        <f>SUM(IF(C4&lt;&gt;".",C4)+IF(K4&lt;&gt;".",K4)+IF(O4&lt;&gt;".",O4)+IF(S4&lt;&gt;".",S4)+IF(W4&lt;&gt;".",W4))</f>
        <v>11</v>
      </c>
      <c r="AF4" s="86">
        <f>SUM(IF(D4&lt;&gt;".",D4)+IF(L4&lt;&gt;".",L4)+IF(P4&lt;&gt;".",P4)+IF(T4&lt;&gt;".",T4)+IF(X4&lt;&gt;".",X4))</f>
        <v>6</v>
      </c>
      <c r="AG4" s="30">
        <f t="shared" si="4"/>
        <v>11</v>
      </c>
      <c r="AH4" s="4"/>
      <c r="AI4" s="28">
        <f t="shared" si="5"/>
        <v>1</v>
      </c>
      <c r="AJ4" s="84"/>
      <c r="AK4" s="17">
        <f t="shared" si="6"/>
        <v>5</v>
      </c>
      <c r="AL4" s="3"/>
    </row>
    <row r="5" spans="1:38" ht="18" x14ac:dyDescent="0.2">
      <c r="A5" s="38" t="s">
        <v>105</v>
      </c>
      <c r="B5" s="35">
        <v>4</v>
      </c>
      <c r="C5" s="32">
        <f>(P24)</f>
        <v>1</v>
      </c>
      <c r="D5" s="32">
        <f>(N24)</f>
        <v>0</v>
      </c>
      <c r="E5" s="88" t="str">
        <f>IF(C5=".","-",IF(C5&gt;D5,"g",IF(C5=D5,"d","v")))</f>
        <v>g</v>
      </c>
      <c r="F5" s="35">
        <v>3</v>
      </c>
      <c r="G5" s="32">
        <f>(P18)</f>
        <v>1</v>
      </c>
      <c r="H5" s="32">
        <f>(N18)</f>
        <v>1</v>
      </c>
      <c r="I5" s="88" t="str">
        <f>IF(G5=".","-",IF(G5&gt;H5,"g",IF(G5=H5,"d","v")))</f>
        <v>d</v>
      </c>
      <c r="J5" s="89"/>
      <c r="K5" s="36"/>
      <c r="L5" s="36"/>
      <c r="M5" s="36"/>
      <c r="N5" s="35">
        <v>1</v>
      </c>
      <c r="O5" s="32">
        <f>(N11)</f>
        <v>1</v>
      </c>
      <c r="P5" s="32">
        <f>(P11)</f>
        <v>1</v>
      </c>
      <c r="Q5" s="88" t="str">
        <f>IF(O5=".","-",IF(O5&gt;P5,"g",IF(O5=P5,"d","v")))</f>
        <v>d</v>
      </c>
      <c r="R5" s="35">
        <v>5</v>
      </c>
      <c r="S5" s="32">
        <f>(N27)</f>
        <v>1</v>
      </c>
      <c r="T5" s="32">
        <f>(P27)</f>
        <v>1</v>
      </c>
      <c r="U5" s="88" t="str">
        <f>IF(S5=".","-",IF(S5&gt;T5,"g",IF(S5=T5,"d","v")))</f>
        <v>d</v>
      </c>
      <c r="V5" s="35">
        <v>2</v>
      </c>
      <c r="W5" s="32">
        <f>(N14)</f>
        <v>4</v>
      </c>
      <c r="X5" s="32">
        <f>(P14)</f>
        <v>0</v>
      </c>
      <c r="Y5" s="88" t="str">
        <f>IF(W5=".","-",IF(W5&gt;X5,"g",IF(W5=X5,"d","v")))</f>
        <v>g</v>
      </c>
      <c r="Z5" s="87"/>
      <c r="AA5" s="33">
        <f t="shared" si="0"/>
        <v>5</v>
      </c>
      <c r="AB5" s="32">
        <f t="shared" si="1"/>
        <v>2</v>
      </c>
      <c r="AC5" s="32">
        <f t="shared" si="2"/>
        <v>3</v>
      </c>
      <c r="AD5" s="32">
        <f t="shared" si="3"/>
        <v>0</v>
      </c>
      <c r="AE5" s="86">
        <f>SUM(IF(C5&lt;&gt;".",C5)+IF(G5&lt;&gt;".",G5)+IF(O5&lt;&gt;".",O5)+IF(S5&lt;&gt;".",S5)+IF(W5&lt;&gt;".",W5))</f>
        <v>8</v>
      </c>
      <c r="AF5" s="86">
        <f>SUM(IF(H5&lt;&gt;".",H5)+IF(D5&lt;&gt;".",D5)+IF(P5&lt;&gt;".",P5)+IF(T5&lt;&gt;".",T5)+IF(X5&lt;&gt;".",X5))</f>
        <v>3</v>
      </c>
      <c r="AG5" s="30">
        <f t="shared" si="4"/>
        <v>9</v>
      </c>
      <c r="AH5" s="4"/>
      <c r="AI5" s="28">
        <f t="shared" si="5"/>
        <v>2</v>
      </c>
      <c r="AJ5" s="84"/>
      <c r="AK5" s="17">
        <f t="shared" si="6"/>
        <v>5</v>
      </c>
      <c r="AL5" s="3"/>
    </row>
    <row r="6" spans="1:38" ht="18" x14ac:dyDescent="0.2">
      <c r="A6" s="38" t="s">
        <v>102</v>
      </c>
      <c r="B6" s="35">
        <v>3</v>
      </c>
      <c r="C6" s="32">
        <f>(P19)</f>
        <v>0</v>
      </c>
      <c r="D6" s="32">
        <f>(N19)</f>
        <v>3</v>
      </c>
      <c r="E6" s="88" t="str">
        <f>IF(C6=".","-",IF(C6&gt;D6,"g",IF(C6=D6,"d","v")))</f>
        <v>v</v>
      </c>
      <c r="F6" s="35">
        <v>2</v>
      </c>
      <c r="G6" s="32">
        <f>(P15)</f>
        <v>1</v>
      </c>
      <c r="H6" s="32">
        <f>(N15)</f>
        <v>3</v>
      </c>
      <c r="I6" s="88" t="str">
        <f>IF(G6=".","-",IF(G6&gt;H6,"g",IF(G6=H6,"d","v")))</f>
        <v>v</v>
      </c>
      <c r="J6" s="35">
        <v>1</v>
      </c>
      <c r="K6" s="32">
        <f>(P11)</f>
        <v>1</v>
      </c>
      <c r="L6" s="32">
        <f>(N11)</f>
        <v>1</v>
      </c>
      <c r="M6" s="88" t="str">
        <f>IF(K6=".","-",IF(K6&gt;L6,"g",IF(K6=L6,"d","v")))</f>
        <v>d</v>
      </c>
      <c r="N6" s="37"/>
      <c r="O6" s="36"/>
      <c r="P6" s="36"/>
      <c r="Q6" s="36"/>
      <c r="R6" s="35">
        <v>4</v>
      </c>
      <c r="S6" s="32">
        <f>(N22)</f>
        <v>1</v>
      </c>
      <c r="T6" s="32">
        <f>(P22)</f>
        <v>4</v>
      </c>
      <c r="U6" s="88" t="str">
        <f>IF(S6=".","-",IF(S6&gt;T6,"g",IF(S6=T6,"d","v")))</f>
        <v>v</v>
      </c>
      <c r="V6" s="35">
        <v>5</v>
      </c>
      <c r="W6" s="32">
        <f>(N28)</f>
        <v>3</v>
      </c>
      <c r="X6" s="32">
        <f>(P28)</f>
        <v>0</v>
      </c>
      <c r="Y6" s="88" t="str">
        <f>IF(W6=".","-",IF(W6&gt;X6,"g",IF(W6=X6,"d","v")))</f>
        <v>g</v>
      </c>
      <c r="Z6" s="87"/>
      <c r="AA6" s="33">
        <f t="shared" si="0"/>
        <v>5</v>
      </c>
      <c r="AB6" s="32">
        <f t="shared" si="1"/>
        <v>1</v>
      </c>
      <c r="AC6" s="32">
        <f t="shared" si="2"/>
        <v>1</v>
      </c>
      <c r="AD6" s="32">
        <f t="shared" si="3"/>
        <v>3</v>
      </c>
      <c r="AE6" s="86">
        <f>SUM(IF(G6&lt;&gt;".",G6)+IF(K6&lt;&gt;".",K6)+IF(C6&lt;&gt;".",C6)+IF(S6&lt;&gt;".",S6)+IF(W6&lt;&gt;".",W6))</f>
        <v>6</v>
      </c>
      <c r="AF6" s="86">
        <f>SUM(IF(H6&lt;&gt;".",H6)+IF(L6&lt;&gt;".",L6)+IF(D6&lt;&gt;".",D6)+IF(T6&lt;&gt;".",T6)+IF(X6&lt;&gt;".",X6))</f>
        <v>11</v>
      </c>
      <c r="AG6" s="30">
        <f t="shared" si="4"/>
        <v>4</v>
      </c>
      <c r="AH6" s="4"/>
      <c r="AI6" s="28">
        <f t="shared" si="5"/>
        <v>5</v>
      </c>
      <c r="AJ6" s="84"/>
      <c r="AK6" s="17">
        <f t="shared" si="6"/>
        <v>-5</v>
      </c>
      <c r="AL6" s="3"/>
    </row>
    <row r="7" spans="1:38" ht="18" x14ac:dyDescent="0.2">
      <c r="A7" s="38" t="s">
        <v>108</v>
      </c>
      <c r="B7" s="35">
        <v>2</v>
      </c>
      <c r="C7" s="32">
        <f>(P16)</f>
        <v>0</v>
      </c>
      <c r="D7" s="32">
        <f>(N16)</f>
        <v>0</v>
      </c>
      <c r="E7" s="88" t="str">
        <f>IF(C7=".","-",IF(C7&gt;D7,"g",IF(C7=D7,"d","v")))</f>
        <v>d</v>
      </c>
      <c r="F7" s="35">
        <v>1</v>
      </c>
      <c r="G7" s="32">
        <f>(P12)</f>
        <v>3</v>
      </c>
      <c r="H7" s="32">
        <f>(N12)</f>
        <v>4</v>
      </c>
      <c r="I7" s="88" t="str">
        <f>IF(G7=".","-",IF(G7&gt;H7,"g",IF(G7=H7,"d","v")))</f>
        <v>v</v>
      </c>
      <c r="J7" s="35">
        <v>5</v>
      </c>
      <c r="K7" s="32">
        <f>(P27)</f>
        <v>1</v>
      </c>
      <c r="L7" s="32">
        <f>(N27)</f>
        <v>1</v>
      </c>
      <c r="M7" s="88" t="str">
        <f>IF(K7=".","-",IF(K7&gt;L7,"g",IF(K7=L7,"d","v")))</f>
        <v>d</v>
      </c>
      <c r="N7" s="35">
        <v>4</v>
      </c>
      <c r="O7" s="32">
        <f>(P22)</f>
        <v>4</v>
      </c>
      <c r="P7" s="32">
        <f>(N22)</f>
        <v>1</v>
      </c>
      <c r="Q7" s="88" t="str">
        <f>IF(O7=".","-",IF(O7&gt;P7,"g",IF(O7=P7,"d","v")))</f>
        <v>g</v>
      </c>
      <c r="R7" s="37"/>
      <c r="S7" s="36"/>
      <c r="T7" s="36"/>
      <c r="U7" s="36"/>
      <c r="V7" s="35">
        <v>3</v>
      </c>
      <c r="W7" s="32">
        <f>(N20)</f>
        <v>1</v>
      </c>
      <c r="X7" s="32">
        <f>(P20)</f>
        <v>1</v>
      </c>
      <c r="Y7" s="88" t="str">
        <f>IF(W7=".","-",IF(W7&gt;X7,"g",IF(W7=X7,"d","v")))</f>
        <v>d</v>
      </c>
      <c r="Z7" s="87"/>
      <c r="AA7" s="33">
        <f t="shared" si="0"/>
        <v>5</v>
      </c>
      <c r="AB7" s="32">
        <f t="shared" si="1"/>
        <v>1</v>
      </c>
      <c r="AC7" s="32">
        <f t="shared" si="2"/>
        <v>3</v>
      </c>
      <c r="AD7" s="32">
        <f t="shared" si="3"/>
        <v>1</v>
      </c>
      <c r="AE7" s="86">
        <f>SUM(IF(G7&lt;&gt;".",G7)+IF(K7&lt;&gt;".",K7)+IF(O7&lt;&gt;".",O7)+IF(C7&lt;&gt;".",C7)+IF(W7&lt;&gt;".",W7))</f>
        <v>9</v>
      </c>
      <c r="AF7" s="86">
        <f>SUM(IF(H7&lt;&gt;".",H7)+IF(L7&lt;&gt;".",L7)+IF(P7&lt;&gt;".",P7)+IF(D7&lt;&gt;".",D7)+IF(X7&lt;&gt;".",X7))</f>
        <v>7</v>
      </c>
      <c r="AG7" s="30">
        <f t="shared" si="4"/>
        <v>6</v>
      </c>
      <c r="AH7" s="29"/>
      <c r="AI7" s="28">
        <f t="shared" si="5"/>
        <v>3</v>
      </c>
      <c r="AJ7" s="84"/>
      <c r="AK7" s="17">
        <f t="shared" si="6"/>
        <v>2</v>
      </c>
      <c r="AL7" s="3"/>
    </row>
    <row r="8" spans="1:38" s="12" customFormat="1" ht="18.75" thickBot="1" x14ac:dyDescent="0.25">
      <c r="A8" s="27" t="s">
        <v>110</v>
      </c>
      <c r="B8" s="26">
        <v>1</v>
      </c>
      <c r="C8" s="21">
        <f>(P10)</f>
        <v>1</v>
      </c>
      <c r="D8" s="21">
        <f>(N10)</f>
        <v>1</v>
      </c>
      <c r="E8" s="85" t="str">
        <f>IF(C8=".","-",IF(C8&gt;D8,"g",IF(C8=D8,"d","v")))</f>
        <v>d</v>
      </c>
      <c r="F8" s="26">
        <v>4</v>
      </c>
      <c r="G8" s="21">
        <f>(P23)</f>
        <v>0</v>
      </c>
      <c r="H8" s="21">
        <f>(N23)</f>
        <v>2</v>
      </c>
      <c r="I8" s="85" t="str">
        <f>IF(G8=".","-",IF(G8&gt;H8,"g",IF(G8=H8,"d","v")))</f>
        <v>v</v>
      </c>
      <c r="J8" s="26">
        <v>2</v>
      </c>
      <c r="K8" s="21">
        <f>(P14)</f>
        <v>0</v>
      </c>
      <c r="L8" s="21">
        <f>(N14)</f>
        <v>4</v>
      </c>
      <c r="M8" s="85" t="str">
        <f>IF(K8=".","-",IF(K8&gt;L8,"g",IF(K8=L8,"d","v")))</f>
        <v>v</v>
      </c>
      <c r="N8" s="26">
        <v>5</v>
      </c>
      <c r="O8" s="21">
        <f>(X6)</f>
        <v>0</v>
      </c>
      <c r="P8" s="21">
        <f>(W6)</f>
        <v>3</v>
      </c>
      <c r="Q8" s="85" t="str">
        <f>IF(O8=".","-",IF(O8&gt;P8,"g",IF(O8=P8,"d","v")))</f>
        <v>v</v>
      </c>
      <c r="R8" s="26">
        <v>3</v>
      </c>
      <c r="S8" s="21">
        <f>(P20)</f>
        <v>1</v>
      </c>
      <c r="T8" s="21">
        <f>(N20)</f>
        <v>1</v>
      </c>
      <c r="U8" s="85" t="str">
        <f>IF(S8=".","-",IF(S8&gt;T8,"g",IF(S8=T8,"d","v")))</f>
        <v>d</v>
      </c>
      <c r="V8" s="24"/>
      <c r="W8" s="23"/>
      <c r="X8" s="23"/>
      <c r="Y8" s="23"/>
      <c r="Z8" s="53"/>
      <c r="AA8" s="22">
        <f t="shared" si="0"/>
        <v>5</v>
      </c>
      <c r="AB8" s="21">
        <f t="shared" si="1"/>
        <v>0</v>
      </c>
      <c r="AC8" s="21">
        <f t="shared" si="2"/>
        <v>2</v>
      </c>
      <c r="AD8" s="21">
        <f t="shared" si="3"/>
        <v>3</v>
      </c>
      <c r="AE8" s="20">
        <f>SUM(IF(G8&lt;&gt;".",G8)+IF(K8&lt;&gt;".",K8)+IF(O8&lt;&gt;".",O8)+IF(S8&lt;&gt;".",S8)+IF(C8&lt;&gt;".",C8))</f>
        <v>2</v>
      </c>
      <c r="AF8" s="20">
        <f>SUM(IF(H8&lt;&gt;".",H8)+IF(L8&lt;&gt;".",L8)+IF(P8&lt;&gt;".",P8)+IF(T8&lt;&gt;".",T8)+IF(D8&lt;&gt;".",D8))</f>
        <v>11</v>
      </c>
      <c r="AG8" s="19">
        <f t="shared" si="4"/>
        <v>2</v>
      </c>
      <c r="AH8" s="4"/>
      <c r="AI8" s="18">
        <f t="shared" si="5"/>
        <v>6</v>
      </c>
      <c r="AJ8" s="84"/>
      <c r="AK8" s="17">
        <f t="shared" si="6"/>
        <v>-9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Lukács V.</v>
      </c>
      <c r="M10" s="1"/>
      <c r="N10" s="8">
        <v>1</v>
      </c>
      <c r="O10" s="68" t="s">
        <v>1</v>
      </c>
      <c r="P10" s="8">
        <v>1</v>
      </c>
      <c r="Q10" s="70"/>
      <c r="R10" s="7" t="str">
        <f>($A$8)</f>
        <v>Papp-Takács S.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Horváth I.</v>
      </c>
      <c r="M11" s="1"/>
      <c r="N11" s="8">
        <v>1</v>
      </c>
      <c r="O11" s="68" t="s">
        <v>1</v>
      </c>
      <c r="P11" s="8">
        <v>1</v>
      </c>
      <c r="Q11" s="1"/>
      <c r="R11" s="7" t="str">
        <f>($A$6)</f>
        <v>Major I.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Rákos N.</v>
      </c>
      <c r="M12" s="1"/>
      <c r="N12" s="8">
        <v>4</v>
      </c>
      <c r="O12" s="68" t="s">
        <v>1</v>
      </c>
      <c r="P12" s="8">
        <v>3</v>
      </c>
      <c r="Q12" s="67"/>
      <c r="R12" s="7" t="str">
        <f>($A$7)</f>
        <v>Najror Z.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Horváth I.</v>
      </c>
      <c r="M14" s="1"/>
      <c r="N14" s="8">
        <v>4</v>
      </c>
      <c r="O14" s="68" t="s">
        <v>1</v>
      </c>
      <c r="P14" s="8">
        <v>0</v>
      </c>
      <c r="Q14" s="70"/>
      <c r="R14" s="7" t="str">
        <f>($A$8)</f>
        <v>Papp-Takács S.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Rákos N.</v>
      </c>
      <c r="N15" s="8">
        <v>3</v>
      </c>
      <c r="O15" s="68" t="s">
        <v>1</v>
      </c>
      <c r="P15" s="8">
        <v>1</v>
      </c>
      <c r="R15" s="7" t="str">
        <f>($A$6)</f>
        <v>Major I.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Lukács V.</v>
      </c>
      <c r="N16" s="8">
        <v>0</v>
      </c>
      <c r="O16" s="68" t="s">
        <v>1</v>
      </c>
      <c r="P16" s="8">
        <v>0</v>
      </c>
      <c r="Q16" s="67"/>
      <c r="R16" s="7" t="str">
        <f>($A$7)</f>
        <v>Najror Z.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Rákos N.</v>
      </c>
      <c r="N18" s="8">
        <v>1</v>
      </c>
      <c r="O18" s="68" t="s">
        <v>1</v>
      </c>
      <c r="P18" s="8">
        <v>1</v>
      </c>
      <c r="Q18" s="70"/>
      <c r="R18" s="7" t="str">
        <f>($A$5)</f>
        <v>Horváth I.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Lukács V.</v>
      </c>
      <c r="N19" s="8">
        <v>3</v>
      </c>
      <c r="O19" s="68" t="s">
        <v>1</v>
      </c>
      <c r="P19" s="8">
        <v>0</v>
      </c>
      <c r="R19" s="7" t="str">
        <f>($A$6)</f>
        <v>Major I.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Najror Z.</v>
      </c>
      <c r="N20" s="8">
        <v>1</v>
      </c>
      <c r="O20" s="68" t="s">
        <v>1</v>
      </c>
      <c r="P20" s="8">
        <v>1</v>
      </c>
      <c r="Q20" s="67"/>
      <c r="R20" s="7" t="str">
        <f>($A$8)</f>
        <v>Papp-Takács S.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Major I.</v>
      </c>
      <c r="N22" s="8">
        <v>1</v>
      </c>
      <c r="O22" s="68" t="s">
        <v>1</v>
      </c>
      <c r="P22" s="8">
        <v>4</v>
      </c>
      <c r="Q22" s="70"/>
      <c r="R22" s="7" t="str">
        <f>($A$7)</f>
        <v>Najror Z.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Rákos N.</v>
      </c>
      <c r="N23" s="8">
        <v>2</v>
      </c>
      <c r="O23" s="68" t="s">
        <v>1</v>
      </c>
      <c r="P23" s="8">
        <v>0</v>
      </c>
      <c r="R23" s="7" t="str">
        <f>($A$8)</f>
        <v>Papp-Takács S.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Lukács V.</v>
      </c>
      <c r="N24" s="8">
        <v>0</v>
      </c>
      <c r="O24" s="68" t="s">
        <v>1</v>
      </c>
      <c r="P24" s="8">
        <v>1</v>
      </c>
      <c r="Q24" s="67"/>
      <c r="R24" s="7" t="str">
        <f>($A$5)</f>
        <v>Horváth I.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Lukács V.</v>
      </c>
      <c r="M26" s="70"/>
      <c r="N26" s="8">
        <v>1</v>
      </c>
      <c r="O26" s="68" t="s">
        <v>1</v>
      </c>
      <c r="P26" s="8">
        <v>1</v>
      </c>
      <c r="Q26" s="12"/>
      <c r="R26" s="7" t="str">
        <f>($A$4)</f>
        <v>Rákos N.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Horváth I.</v>
      </c>
      <c r="N27" s="8">
        <v>1</v>
      </c>
      <c r="O27" s="68" t="s">
        <v>1</v>
      </c>
      <c r="P27" s="8">
        <v>1</v>
      </c>
      <c r="R27" s="7" t="str">
        <f>($A$7)</f>
        <v>Najror Z.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Major I.</v>
      </c>
      <c r="N28" s="8">
        <v>3</v>
      </c>
      <c r="O28" s="68" t="s">
        <v>1</v>
      </c>
      <c r="P28" s="8">
        <v>0</v>
      </c>
      <c r="Q28" s="67"/>
      <c r="R28" s="7" t="str">
        <f>($A$8)</f>
        <v>Papp-Takács S.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2"/>
  <sheetViews>
    <sheetView topLeftCell="A32" workbookViewId="0"/>
  </sheetViews>
  <sheetFormatPr defaultRowHeight="15" x14ac:dyDescent="0.25"/>
  <sheetData>
    <row r="1" spans="1:17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x14ac:dyDescent="0.25">
      <c r="A2" s="174" t="s">
        <v>90</v>
      </c>
      <c r="B2" s="174"/>
      <c r="C2" s="174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x14ac:dyDescent="0.25">
      <c r="A3" s="175" t="s">
        <v>167</v>
      </c>
      <c r="B3" s="175"/>
      <c r="C3" s="175"/>
      <c r="D3" s="176" t="s">
        <v>90</v>
      </c>
      <c r="E3" s="176"/>
      <c r="F3" s="176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x14ac:dyDescent="0.25">
      <c r="A4" s="174" t="s">
        <v>93</v>
      </c>
      <c r="B4" s="174"/>
      <c r="C4" s="174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 x14ac:dyDescent="0.25">
      <c r="A7" s="174" t="s">
        <v>104</v>
      </c>
      <c r="B7" s="174"/>
      <c r="C7" s="174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</row>
    <row r="8" spans="1:17" x14ac:dyDescent="0.25">
      <c r="A8" s="175" t="s">
        <v>168</v>
      </c>
      <c r="B8" s="175"/>
      <c r="C8" s="175"/>
      <c r="D8" s="176" t="s">
        <v>104</v>
      </c>
      <c r="E8" s="176"/>
      <c r="F8" s="176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x14ac:dyDescent="0.25">
      <c r="A9" s="174" t="s">
        <v>95</v>
      </c>
      <c r="B9" s="174"/>
      <c r="C9" s="174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 x14ac:dyDescent="0.2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17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</row>
    <row r="12" spans="1:17" x14ac:dyDescent="0.25">
      <c r="A12" s="174" t="s">
        <v>91</v>
      </c>
      <c r="B12" s="174"/>
      <c r="C12" s="174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</row>
    <row r="13" spans="1:17" x14ac:dyDescent="0.25">
      <c r="A13" s="175" t="s">
        <v>164</v>
      </c>
      <c r="B13" s="175"/>
      <c r="C13" s="175"/>
      <c r="D13" s="176" t="s">
        <v>91</v>
      </c>
      <c r="E13" s="176"/>
      <c r="F13" s="176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x14ac:dyDescent="0.25">
      <c r="A14" s="174" t="s">
        <v>101</v>
      </c>
      <c r="B14" s="174"/>
      <c r="C14" s="174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</row>
    <row r="15" spans="1:17" x14ac:dyDescent="0.2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</row>
    <row r="16" spans="1:17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  <row r="17" spans="1:17" x14ac:dyDescent="0.25">
      <c r="A17" s="174" t="s">
        <v>100</v>
      </c>
      <c r="B17" s="174"/>
      <c r="C17" s="174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1:17" x14ac:dyDescent="0.25">
      <c r="A18" s="175" t="s">
        <v>169</v>
      </c>
      <c r="B18" s="175"/>
      <c r="C18" s="175"/>
      <c r="D18" s="176" t="s">
        <v>100</v>
      </c>
      <c r="E18" s="176"/>
      <c r="F18" s="176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x14ac:dyDescent="0.25">
      <c r="A19" s="174" t="s">
        <v>94</v>
      </c>
      <c r="B19" s="174"/>
      <c r="C19" s="174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17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17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17" x14ac:dyDescent="0.25">
      <c r="A22" s="174" t="s">
        <v>97</v>
      </c>
      <c r="B22" s="174"/>
      <c r="C22" s="174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</row>
    <row r="23" spans="1:17" x14ac:dyDescent="0.25">
      <c r="A23" s="175" t="s">
        <v>166</v>
      </c>
      <c r="B23" s="175"/>
      <c r="C23" s="175"/>
      <c r="D23" s="176" t="s">
        <v>97</v>
      </c>
      <c r="E23" s="176"/>
      <c r="F23" s="176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1:17" x14ac:dyDescent="0.25">
      <c r="A24" s="174" t="s">
        <v>103</v>
      </c>
      <c r="B24" s="174"/>
      <c r="C24" s="174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</row>
    <row r="25" spans="1:17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7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</row>
    <row r="27" spans="1:17" x14ac:dyDescent="0.25">
      <c r="A27" s="174" t="s">
        <v>107</v>
      </c>
      <c r="B27" s="174"/>
      <c r="C27" s="174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1:17" x14ac:dyDescent="0.25">
      <c r="A28" s="175" t="s">
        <v>170</v>
      </c>
      <c r="B28" s="175"/>
      <c r="C28" s="175"/>
      <c r="D28" s="176" t="s">
        <v>105</v>
      </c>
      <c r="E28" s="176"/>
      <c r="F28" s="176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x14ac:dyDescent="0.25">
      <c r="A29" s="174" t="s">
        <v>105</v>
      </c>
      <c r="B29" s="174"/>
      <c r="C29" s="174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7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</row>
    <row r="31" spans="1:17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17" x14ac:dyDescent="0.25">
      <c r="A32" s="174" t="s">
        <v>98</v>
      </c>
      <c r="B32" s="174"/>
      <c r="C32" s="174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</row>
    <row r="33" spans="1:17" x14ac:dyDescent="0.25">
      <c r="A33" s="175" t="s">
        <v>165</v>
      </c>
      <c r="B33" s="175"/>
      <c r="C33" s="175"/>
      <c r="D33" s="176" t="s">
        <v>98</v>
      </c>
      <c r="E33" s="176"/>
      <c r="F33" s="176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</row>
    <row r="34" spans="1:17" x14ac:dyDescent="0.25">
      <c r="A34" s="174" t="s">
        <v>108</v>
      </c>
      <c r="B34" s="174"/>
      <c r="C34" s="174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</row>
    <row r="35" spans="1:17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</row>
    <row r="36" spans="1:17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</row>
    <row r="37" spans="1:17" x14ac:dyDescent="0.25">
      <c r="A37" s="174" t="s">
        <v>99</v>
      </c>
      <c r="B37" s="174"/>
      <c r="C37" s="174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</row>
    <row r="38" spans="1:17" x14ac:dyDescent="0.25">
      <c r="A38" s="175" t="s">
        <v>171</v>
      </c>
      <c r="B38" s="175"/>
      <c r="C38" s="175"/>
      <c r="D38" s="176" t="s">
        <v>92</v>
      </c>
      <c r="E38" s="176"/>
      <c r="F38" s="176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 x14ac:dyDescent="0.25">
      <c r="A39" s="174" t="s">
        <v>92</v>
      </c>
      <c r="B39" s="174"/>
      <c r="C39" s="174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</row>
    <row r="40" spans="1:17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</row>
    <row r="41" spans="1:17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</row>
    <row r="42" spans="1:17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</row>
    <row r="43" spans="1:17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</row>
    <row r="44" spans="1:17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</row>
    <row r="45" spans="1:17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</row>
    <row r="46" spans="1:17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7" spans="1:17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</row>
    <row r="48" spans="1:17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</row>
    <row r="49" spans="1:17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</row>
    <row r="50" spans="1:17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</row>
    <row r="51" spans="1:17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</row>
    <row r="52" spans="1:17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</row>
  </sheetData>
  <mergeCells count="32">
    <mergeCell ref="A39:C39"/>
    <mergeCell ref="A33:C33"/>
    <mergeCell ref="D33:F33"/>
    <mergeCell ref="A34:C34"/>
    <mergeCell ref="A37:C37"/>
    <mergeCell ref="A38:C38"/>
    <mergeCell ref="D38:F38"/>
    <mergeCell ref="A32:C32"/>
    <mergeCell ref="A18:C18"/>
    <mergeCell ref="D18:F18"/>
    <mergeCell ref="A19:C19"/>
    <mergeCell ref="A22:C22"/>
    <mergeCell ref="A23:C23"/>
    <mergeCell ref="D23:F23"/>
    <mergeCell ref="A24:C24"/>
    <mergeCell ref="A27:C27"/>
    <mergeCell ref="A28:C28"/>
    <mergeCell ref="D28:F28"/>
    <mergeCell ref="A29:C29"/>
    <mergeCell ref="A17:C17"/>
    <mergeCell ref="A2:C2"/>
    <mergeCell ref="A3:C3"/>
    <mergeCell ref="D3:F3"/>
    <mergeCell ref="A4:C4"/>
    <mergeCell ref="A7:C7"/>
    <mergeCell ref="A8:C8"/>
    <mergeCell ref="D8:F8"/>
    <mergeCell ref="A9:C9"/>
    <mergeCell ref="A12:C12"/>
    <mergeCell ref="A13:C13"/>
    <mergeCell ref="D13:F13"/>
    <mergeCell ref="A14:C14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3" sqref="A3:A10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38" width="3" style="1" customWidth="1"/>
    <col min="39" max="39" width="3.85546875" style="1" bestFit="1" customWidth="1"/>
    <col min="40" max="40" width="4.140625" style="1" bestFit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73" t="s">
        <v>131</v>
      </c>
      <c r="AJ1" s="173"/>
      <c r="AK1" s="173"/>
      <c r="AL1" s="173"/>
      <c r="AM1" s="173"/>
      <c r="AN1" s="173"/>
      <c r="AO1" s="173"/>
      <c r="AP1" s="3"/>
      <c r="AQ1" s="107"/>
      <c r="AR1" s="3"/>
      <c r="AS1" s="3"/>
      <c r="AT1" s="3"/>
    </row>
    <row r="2" spans="1:49" ht="33.75" customHeight="1" thickTop="1" thickBot="1" x14ac:dyDescent="0.4">
      <c r="A2" s="57" t="s">
        <v>134</v>
      </c>
      <c r="B2" s="54" t="str">
        <f>(A3)</f>
        <v>Fülöp E.</v>
      </c>
      <c r="C2" s="56"/>
      <c r="D2" s="54"/>
      <c r="E2" s="54"/>
      <c r="F2" s="55" t="str">
        <f>(A4)</f>
        <v>Mészáros Gy.</v>
      </c>
      <c r="G2" s="54"/>
      <c r="H2" s="54"/>
      <c r="I2" s="54"/>
      <c r="J2" s="55" t="str">
        <f>(A5)</f>
        <v>Pákai Gy.</v>
      </c>
      <c r="K2" s="54"/>
      <c r="L2" s="54"/>
      <c r="M2" s="54"/>
      <c r="N2" s="55" t="str">
        <f>(A6)</f>
        <v>Hidi A.</v>
      </c>
      <c r="O2" s="54"/>
      <c r="P2" s="54"/>
      <c r="Q2" s="54"/>
      <c r="R2" s="55" t="str">
        <f>(A7)</f>
        <v>Takács Z.</v>
      </c>
      <c r="S2" s="54"/>
      <c r="T2" s="54"/>
      <c r="U2" s="54"/>
      <c r="V2" s="55" t="str">
        <f>(A8)</f>
        <v>Horváth I.</v>
      </c>
      <c r="W2" s="54"/>
      <c r="X2" s="54"/>
      <c r="Y2" s="54"/>
      <c r="Z2" s="55" t="str">
        <f>(A9)</f>
        <v>Debreczy I.</v>
      </c>
      <c r="AA2" s="54"/>
      <c r="AB2" s="54"/>
      <c r="AC2" s="54"/>
      <c r="AD2" s="55" t="str">
        <f>(A10)</f>
        <v>Szatmári T.</v>
      </c>
      <c r="AE2" s="54"/>
      <c r="AF2" s="54"/>
      <c r="AG2" s="54"/>
      <c r="AH2" s="53"/>
      <c r="AI2" s="52" t="s">
        <v>10</v>
      </c>
      <c r="AJ2" s="51" t="s">
        <v>9</v>
      </c>
      <c r="AK2" s="51" t="s">
        <v>8</v>
      </c>
      <c r="AL2" s="51" t="s">
        <v>7</v>
      </c>
      <c r="AM2" s="50" t="s">
        <v>6</v>
      </c>
      <c r="AN2" s="50" t="s">
        <v>5</v>
      </c>
      <c r="AO2" s="49" t="s">
        <v>4</v>
      </c>
      <c r="AP2" s="3"/>
      <c r="AQ2" s="49" t="s">
        <v>3</v>
      </c>
      <c r="AR2" s="106"/>
      <c r="AS2" s="48" t="s">
        <v>2</v>
      </c>
      <c r="AT2" s="3"/>
    </row>
    <row r="3" spans="1:49" ht="16.5" thickTop="1" x14ac:dyDescent="0.2">
      <c r="A3" s="47" t="s">
        <v>90</v>
      </c>
      <c r="B3" s="46"/>
      <c r="C3" s="45"/>
      <c r="D3" s="45"/>
      <c r="E3" s="45"/>
      <c r="F3" s="44">
        <v>7</v>
      </c>
      <c r="G3" s="32">
        <f>(N42)</f>
        <v>2</v>
      </c>
      <c r="H3" s="32">
        <f>(P42)</f>
        <v>1</v>
      </c>
      <c r="I3" s="42" t="str">
        <f>IF(G3=".","-",IF(G3&gt;H3,"g",IF(G3=H3,"d","v")))</f>
        <v>g</v>
      </c>
      <c r="J3" s="44">
        <v>6</v>
      </c>
      <c r="K3" s="43">
        <f>(N37)</f>
        <v>0</v>
      </c>
      <c r="L3" s="43">
        <f>(P37)</f>
        <v>1</v>
      </c>
      <c r="M3" s="42" t="str">
        <f>IF(K3=".","-",IF(K3&gt;L3,"g",IF(K3=L3,"d","v")))</f>
        <v>v</v>
      </c>
      <c r="N3" s="44">
        <v>5</v>
      </c>
      <c r="O3" s="43">
        <f>(N32)</f>
        <v>2</v>
      </c>
      <c r="P3" s="43">
        <f>(P32)</f>
        <v>0</v>
      </c>
      <c r="Q3" s="42" t="str">
        <f>IF(O3=".","-",IF(O3&gt;P3,"g",IF(O3=P3,"d","v")))</f>
        <v>g</v>
      </c>
      <c r="R3" s="44">
        <v>4</v>
      </c>
      <c r="S3" s="43">
        <f>(N27)</f>
        <v>3</v>
      </c>
      <c r="T3" s="43">
        <f>(P27)</f>
        <v>0</v>
      </c>
      <c r="U3" s="42" t="str">
        <f>IF(S3=".","-",IF(S3&gt;T3,"g",IF(S3=T3,"d","v")))</f>
        <v>g</v>
      </c>
      <c r="V3" s="44">
        <v>3</v>
      </c>
      <c r="W3" s="43">
        <f>(N22)</f>
        <v>3</v>
      </c>
      <c r="X3" s="43">
        <f>(P22)</f>
        <v>0</v>
      </c>
      <c r="Y3" s="42" t="str">
        <f>IF(W3=".","-",IF(W3&gt;X3,"g",IF(W3=X3,"d","v")))</f>
        <v>g</v>
      </c>
      <c r="Z3" s="44">
        <v>2</v>
      </c>
      <c r="AA3" s="43">
        <f>(N17)</f>
        <v>3</v>
      </c>
      <c r="AB3" s="43">
        <f>(P17)</f>
        <v>0</v>
      </c>
      <c r="AC3" s="42" t="str">
        <f t="shared" ref="AC3:AC8" si="0">IF(AA3=".","-",IF(AA3&gt;AB3,"g",IF(AA3=AB3,"d","v")))</f>
        <v>g</v>
      </c>
      <c r="AD3" s="44">
        <v>1</v>
      </c>
      <c r="AE3" s="43">
        <f>(N12)</f>
        <v>0</v>
      </c>
      <c r="AF3" s="43">
        <f>(P12)</f>
        <v>1</v>
      </c>
      <c r="AG3" s="42" t="str">
        <f t="shared" ref="AG3:AG9" si="1">IF(AE3=".","-",IF(AE3&gt;AF3,"g",IF(AE3=AF3,"d","v")))</f>
        <v>v</v>
      </c>
      <c r="AH3" s="90"/>
      <c r="AI3" s="41">
        <f t="shared" ref="AI3:AI10" si="2">SUM(AJ3:AL3)</f>
        <v>7</v>
      </c>
      <c r="AJ3" s="40">
        <f t="shared" ref="AJ3:AJ10" si="3">COUNTIF(B3:AG3,"g")</f>
        <v>5</v>
      </c>
      <c r="AK3" s="40">
        <f t="shared" ref="AK3:AK10" si="4">COUNTIF(B3:AG3,"d")</f>
        <v>0</v>
      </c>
      <c r="AL3" s="40">
        <f t="shared" ref="AL3:AL10" si="5">COUNTIF(B3:AG3,"v")</f>
        <v>2</v>
      </c>
      <c r="AM3" s="31">
        <f>SUM(IF(G3&lt;&gt;".",G3)+IF(K3&lt;&gt;".",K3)+IF(O3&lt;&gt;".",O3)+IF(S3&lt;&gt;".",S3)+IF(W3&lt;&gt;".",W3)+IF(AA3&lt;&gt;".",AA3)+IF(AE3&lt;&gt;".",AE3))</f>
        <v>13</v>
      </c>
      <c r="AN3" s="31">
        <f>SUM(IF(H3&lt;&gt;".",H3)+IF(L3&lt;&gt;".",L3)+IF(P3&lt;&gt;".",P3)+IF(T3&lt;&gt;".",T3)+IF(X3&lt;&gt;".",X3)+IF(AB3&lt;&gt;".",AB3)+IF(AF3&lt;&gt;".",AF3))</f>
        <v>3</v>
      </c>
      <c r="AO3" s="39">
        <f t="shared" ref="AO3:AO10" si="6">SUM(AJ3*3+AK3*1)</f>
        <v>15</v>
      </c>
      <c r="AP3" s="4"/>
      <c r="AQ3" s="28">
        <f t="shared" ref="AQ3:AQ10" si="7">RANK(AO3,$AO$3:$AO$10,0)</f>
        <v>1</v>
      </c>
      <c r="AR3" s="103"/>
      <c r="AS3" s="102">
        <f t="shared" ref="AS3:AS10" si="8">SUM(AM3-AN3)</f>
        <v>10</v>
      </c>
      <c r="AT3" s="3"/>
      <c r="AV3" s="105"/>
      <c r="AW3" s="105"/>
    </row>
    <row r="4" spans="1:49" ht="15.75" x14ac:dyDescent="0.2">
      <c r="A4" s="38" t="s">
        <v>104</v>
      </c>
      <c r="B4" s="35">
        <v>7</v>
      </c>
      <c r="C4" s="32">
        <f>(P42)</f>
        <v>1</v>
      </c>
      <c r="D4" s="32">
        <f>(N42)</f>
        <v>2</v>
      </c>
      <c r="E4" s="34" t="str">
        <f t="shared" ref="E4:E10" si="9">IF(C4=".","-",IF(C4&gt;D4,"g",IF(C4=D4,"d","v")))</f>
        <v>v</v>
      </c>
      <c r="F4" s="37"/>
      <c r="G4" s="36"/>
      <c r="H4" s="36"/>
      <c r="I4" s="36"/>
      <c r="J4" s="35">
        <v>5</v>
      </c>
      <c r="K4" s="32">
        <f>(N33)</f>
        <v>1</v>
      </c>
      <c r="L4" s="32">
        <f>(P33)</f>
        <v>2</v>
      </c>
      <c r="M4" s="34" t="str">
        <f>IF(K4=".","-",IF(K4&gt;L4,"g",IF(K4=L4,"d","v")))</f>
        <v>v</v>
      </c>
      <c r="N4" s="35">
        <v>4</v>
      </c>
      <c r="O4" s="32">
        <f>(N28)</f>
        <v>1</v>
      </c>
      <c r="P4" s="32">
        <f>(P28)</f>
        <v>0</v>
      </c>
      <c r="Q4" s="34" t="str">
        <f>IF(O4=".","-",IF(O4&gt;P4,"g",IF(O4=P4,"d","v")))</f>
        <v>g</v>
      </c>
      <c r="R4" s="35">
        <v>3</v>
      </c>
      <c r="S4" s="32">
        <f>(N23)</f>
        <v>1</v>
      </c>
      <c r="T4" s="32">
        <f>(P23)</f>
        <v>0</v>
      </c>
      <c r="U4" s="34" t="str">
        <f>IF(S4=".","-",IF(S4&gt;T4,"g",IF(S4=T4,"d","v")))</f>
        <v>g</v>
      </c>
      <c r="V4" s="35">
        <v>2</v>
      </c>
      <c r="W4" s="32">
        <f>(N18)</f>
        <v>2</v>
      </c>
      <c r="X4" s="32">
        <f>(P18)</f>
        <v>1</v>
      </c>
      <c r="Y4" s="34" t="str">
        <f>IF(W4=".","-",IF(W4&gt;X4,"g",IF(W4=X4,"d","v")))</f>
        <v>g</v>
      </c>
      <c r="Z4" s="35">
        <v>1</v>
      </c>
      <c r="AA4" s="32">
        <f>(N13)</f>
        <v>3</v>
      </c>
      <c r="AB4" s="32">
        <f>(P13)</f>
        <v>3</v>
      </c>
      <c r="AC4" s="34" t="str">
        <f t="shared" si="0"/>
        <v>d</v>
      </c>
      <c r="AD4" s="35">
        <v>6</v>
      </c>
      <c r="AE4" s="32">
        <f>(N38)</f>
        <v>1</v>
      </c>
      <c r="AF4" s="32">
        <f>(P38)</f>
        <v>0</v>
      </c>
      <c r="AG4" s="34" t="str">
        <f t="shared" si="1"/>
        <v>g</v>
      </c>
      <c r="AH4" s="87"/>
      <c r="AI4" s="33">
        <f t="shared" si="2"/>
        <v>7</v>
      </c>
      <c r="AJ4" s="32">
        <f t="shared" si="3"/>
        <v>4</v>
      </c>
      <c r="AK4" s="32">
        <f t="shared" si="4"/>
        <v>1</v>
      </c>
      <c r="AL4" s="32">
        <f t="shared" si="5"/>
        <v>2</v>
      </c>
      <c r="AM4" s="31">
        <f>SUM(IF(C4&lt;&gt;".",C4)+IF(K4&lt;&gt;".",K4)+IF(O4&lt;&gt;".",O4)+IF(S4&lt;&gt;".",S4)+IF(W4&lt;&gt;".",W4)+IF(AA4&lt;&gt;".",AA4)+IF(AE4&lt;&gt;".",AE4))</f>
        <v>10</v>
      </c>
      <c r="AN4" s="31">
        <f>SUM(IF(D4&lt;&gt;".",D4)+IF(L4&lt;&gt;".",L4)+IF(P4&lt;&gt;".",P4)+IF(T4&lt;&gt;".",T4)+IF(X4&lt;&gt;".",X4)+IF(AB4&lt;&gt;".",AB4)+IF(AF4&lt;&gt;".",AF4))</f>
        <v>8</v>
      </c>
      <c r="AO4" s="30">
        <f t="shared" si="6"/>
        <v>13</v>
      </c>
      <c r="AP4" s="4"/>
      <c r="AQ4" s="28">
        <f t="shared" si="7"/>
        <v>3</v>
      </c>
      <c r="AR4" s="103"/>
      <c r="AS4" s="102">
        <f t="shared" si="8"/>
        <v>2</v>
      </c>
      <c r="AT4" s="3"/>
    </row>
    <row r="5" spans="1:49" ht="15.75" x14ac:dyDescent="0.2">
      <c r="A5" s="38" t="s">
        <v>91</v>
      </c>
      <c r="B5" s="35">
        <v>6</v>
      </c>
      <c r="C5" s="32">
        <f>(P37)</f>
        <v>1</v>
      </c>
      <c r="D5" s="32">
        <f>(N37)</f>
        <v>0</v>
      </c>
      <c r="E5" s="34" t="str">
        <f t="shared" si="9"/>
        <v>g</v>
      </c>
      <c r="F5" s="35">
        <v>5</v>
      </c>
      <c r="G5" s="32">
        <f>(P33)</f>
        <v>2</v>
      </c>
      <c r="H5" s="32">
        <f>(N33)</f>
        <v>1</v>
      </c>
      <c r="I5" s="34" t="str">
        <f t="shared" ref="I5:I10" si="10">IF(G5=".","-",IF(G5&gt;H5,"g",IF(G5=H5,"d","v")))</f>
        <v>g</v>
      </c>
      <c r="J5" s="37"/>
      <c r="K5" s="36"/>
      <c r="L5" s="36"/>
      <c r="M5" s="36"/>
      <c r="N5" s="35">
        <v>3</v>
      </c>
      <c r="O5" s="32">
        <f>(N24)</f>
        <v>0</v>
      </c>
      <c r="P5" s="32">
        <f>(P24)</f>
        <v>2</v>
      </c>
      <c r="Q5" s="34" t="str">
        <f>IF(O5=".","-",IF(O5&gt;P5,"g",IF(O5=P5,"d","v")))</f>
        <v>v</v>
      </c>
      <c r="R5" s="35">
        <v>2</v>
      </c>
      <c r="S5" s="32">
        <f>(N19)</f>
        <v>1</v>
      </c>
      <c r="T5" s="32">
        <f>(P19)</f>
        <v>0</v>
      </c>
      <c r="U5" s="34" t="str">
        <f>IF(S5=".","-",IF(S5&gt;T5,"g",IF(S5=T5,"d","v")))</f>
        <v>g</v>
      </c>
      <c r="V5" s="35">
        <v>1</v>
      </c>
      <c r="W5" s="32">
        <f>(N14)</f>
        <v>0</v>
      </c>
      <c r="X5" s="32">
        <f>(P14)</f>
        <v>0</v>
      </c>
      <c r="Y5" s="34" t="str">
        <f>IF(W5=".","-",IF(W5&gt;X5,"g",IF(W5=X5,"d","v")))</f>
        <v>d</v>
      </c>
      <c r="Z5" s="35">
        <v>7</v>
      </c>
      <c r="AA5" s="32">
        <f>(N43)</f>
        <v>1</v>
      </c>
      <c r="AB5" s="32">
        <f>(P43)</f>
        <v>2</v>
      </c>
      <c r="AC5" s="34" t="str">
        <f t="shared" si="0"/>
        <v>v</v>
      </c>
      <c r="AD5" s="35">
        <v>4</v>
      </c>
      <c r="AE5" s="32">
        <f>(N29)</f>
        <v>2</v>
      </c>
      <c r="AF5" s="32">
        <f>(P29)</f>
        <v>2</v>
      </c>
      <c r="AG5" s="34" t="str">
        <f t="shared" si="1"/>
        <v>d</v>
      </c>
      <c r="AH5" s="87"/>
      <c r="AI5" s="33">
        <f t="shared" si="2"/>
        <v>7</v>
      </c>
      <c r="AJ5" s="32">
        <f t="shared" si="3"/>
        <v>3</v>
      </c>
      <c r="AK5" s="32">
        <f t="shared" si="4"/>
        <v>2</v>
      </c>
      <c r="AL5" s="32">
        <f t="shared" si="5"/>
        <v>2</v>
      </c>
      <c r="AM5" s="31">
        <f>SUM(IF(C5&lt;&gt;".",C5)+IF(G5&lt;&gt;".",G5)+IF(O5&lt;&gt;".",O5)+IF(S5&lt;&gt;".",S5)+IF(W5&lt;&gt;".",W5)+IF(AA5&lt;&gt;".",AA5)+IF(AE5&lt;&gt;".",AE5))</f>
        <v>7</v>
      </c>
      <c r="AN5" s="31">
        <f>SUM(IF(D5&lt;&gt;".",D5)+IF(H5&lt;&gt;".",H5)+IF(P5&lt;&gt;".",P5)+IF(T5&lt;&gt;".",T5)+IF(X5&lt;&gt;".",X5)+IF(AB5&lt;&gt;".",AB5)+IF(AF5&lt;&gt;".",AF5))</f>
        <v>7</v>
      </c>
      <c r="AO5" s="30">
        <f t="shared" si="6"/>
        <v>11</v>
      </c>
      <c r="AP5" s="4"/>
      <c r="AQ5" s="28">
        <f t="shared" si="7"/>
        <v>5</v>
      </c>
      <c r="AR5" s="103"/>
      <c r="AS5" s="102">
        <f t="shared" si="8"/>
        <v>0</v>
      </c>
      <c r="AT5" s="3"/>
    </row>
    <row r="6" spans="1:49" ht="15.75" x14ac:dyDescent="0.2">
      <c r="A6" s="38" t="s">
        <v>100</v>
      </c>
      <c r="B6" s="35">
        <v>5</v>
      </c>
      <c r="C6" s="32">
        <f>(P32)</f>
        <v>0</v>
      </c>
      <c r="D6" s="32">
        <f>(N32)</f>
        <v>2</v>
      </c>
      <c r="E6" s="34" t="str">
        <f t="shared" si="9"/>
        <v>v</v>
      </c>
      <c r="F6" s="35">
        <v>4</v>
      </c>
      <c r="G6" s="32">
        <f>(P28)</f>
        <v>0</v>
      </c>
      <c r="H6" s="32">
        <f>(N28)</f>
        <v>1</v>
      </c>
      <c r="I6" s="34" t="str">
        <f t="shared" si="10"/>
        <v>v</v>
      </c>
      <c r="J6" s="35">
        <v>3</v>
      </c>
      <c r="K6" s="32">
        <f>(P24)</f>
        <v>2</v>
      </c>
      <c r="L6" s="32">
        <f>(N24)</f>
        <v>0</v>
      </c>
      <c r="M6" s="34" t="str">
        <f>IF(K6=".","-",IF(K6&gt;L6,"g",IF(K6=L6,"d","v")))</f>
        <v>g</v>
      </c>
      <c r="N6" s="37"/>
      <c r="O6" s="36"/>
      <c r="P6" s="36"/>
      <c r="Q6" s="36"/>
      <c r="R6" s="35">
        <v>1</v>
      </c>
      <c r="S6" s="32">
        <f>(N15)</f>
        <v>2</v>
      </c>
      <c r="T6" s="32">
        <f>(P15)</f>
        <v>1</v>
      </c>
      <c r="U6" s="34" t="str">
        <f>IF(S6=".","-",IF(S6&gt;T6,"g",IF(S6=T6,"d","v")))</f>
        <v>g</v>
      </c>
      <c r="V6" s="35">
        <v>7</v>
      </c>
      <c r="W6" s="32">
        <f>(N44)</f>
        <v>0</v>
      </c>
      <c r="X6" s="32">
        <f>(P44)</f>
        <v>1</v>
      </c>
      <c r="Y6" s="34" t="str">
        <f>IF(W6=".","-",IF(W6&gt;X6,"g",IF(W6=X6,"d","v")))</f>
        <v>v</v>
      </c>
      <c r="Z6" s="35">
        <v>6</v>
      </c>
      <c r="AA6" s="32">
        <f>(N39)</f>
        <v>1</v>
      </c>
      <c r="AB6" s="32">
        <f>(P39)</f>
        <v>2</v>
      </c>
      <c r="AC6" s="34" t="str">
        <f t="shared" si="0"/>
        <v>v</v>
      </c>
      <c r="AD6" s="35">
        <v>2</v>
      </c>
      <c r="AE6" s="32">
        <f>(N20)</f>
        <v>0</v>
      </c>
      <c r="AF6" s="32">
        <f>(P20)</f>
        <v>1</v>
      </c>
      <c r="AG6" s="34" t="str">
        <f t="shared" si="1"/>
        <v>v</v>
      </c>
      <c r="AH6" s="87"/>
      <c r="AI6" s="33">
        <f t="shared" si="2"/>
        <v>7</v>
      </c>
      <c r="AJ6" s="32">
        <f t="shared" si="3"/>
        <v>2</v>
      </c>
      <c r="AK6" s="32">
        <f t="shared" si="4"/>
        <v>0</v>
      </c>
      <c r="AL6" s="32">
        <f t="shared" si="5"/>
        <v>5</v>
      </c>
      <c r="AM6" s="31">
        <f>SUM(IF(C6&lt;&gt;".",C6)+IF(G6&lt;&gt;".",G6)+IF(K6&lt;&gt;".",K6)+IF(S6&lt;&gt;".",S6)+IF(W6&lt;&gt;".",W6)+IF(AA6&lt;&gt;".",AA6)+IF(AE6&lt;&gt;".",AE6))</f>
        <v>5</v>
      </c>
      <c r="AN6" s="31">
        <f>SUM(IF(D6&lt;&gt;".",D6)+IF(H6&lt;&gt;".",H6)+IF(L6&lt;&gt;".",L6)+IF(T6&lt;&gt;".",T6)+IF(X6&lt;&gt;".",X6)+IF(AB6&lt;&gt;".",AB6)+IF(AF6&lt;&gt;".",AF6))</f>
        <v>8</v>
      </c>
      <c r="AO6" s="30">
        <f t="shared" si="6"/>
        <v>6</v>
      </c>
      <c r="AP6" s="4"/>
      <c r="AQ6" s="28">
        <f t="shared" si="7"/>
        <v>7</v>
      </c>
      <c r="AR6" s="103"/>
      <c r="AS6" s="102">
        <f t="shared" si="8"/>
        <v>-3</v>
      </c>
      <c r="AT6" s="3"/>
      <c r="AV6" s="105"/>
      <c r="AW6" s="105"/>
    </row>
    <row r="7" spans="1:49" ht="15.75" x14ac:dyDescent="0.2">
      <c r="A7" s="38" t="s">
        <v>97</v>
      </c>
      <c r="B7" s="35">
        <v>4</v>
      </c>
      <c r="C7" s="32">
        <f>(P27)</f>
        <v>0</v>
      </c>
      <c r="D7" s="32">
        <f>(N27)</f>
        <v>3</v>
      </c>
      <c r="E7" s="34" t="str">
        <f t="shared" si="9"/>
        <v>v</v>
      </c>
      <c r="F7" s="35">
        <v>3</v>
      </c>
      <c r="G7" s="32">
        <f>(P23)</f>
        <v>0</v>
      </c>
      <c r="H7" s="32">
        <f>(N23)</f>
        <v>1</v>
      </c>
      <c r="I7" s="34" t="str">
        <f t="shared" si="10"/>
        <v>v</v>
      </c>
      <c r="J7" s="35">
        <v>2</v>
      </c>
      <c r="K7" s="32">
        <f>(P19)</f>
        <v>0</v>
      </c>
      <c r="L7" s="32">
        <f>(N19)</f>
        <v>1</v>
      </c>
      <c r="M7" s="34" t="str">
        <f>IF(K7=".","-",IF(K7&gt;L7,"g",IF(K7=L7,"d","v")))</f>
        <v>v</v>
      </c>
      <c r="N7" s="35">
        <v>1</v>
      </c>
      <c r="O7" s="32">
        <f>(P15)</f>
        <v>1</v>
      </c>
      <c r="P7" s="32">
        <f>(N15)</f>
        <v>2</v>
      </c>
      <c r="Q7" s="34" t="str">
        <f>IF(O7=".","-",IF(O7&gt;P7,"g",IF(O7=P7,"d","v")))</f>
        <v>v</v>
      </c>
      <c r="R7" s="37"/>
      <c r="S7" s="36"/>
      <c r="T7" s="36"/>
      <c r="U7" s="36"/>
      <c r="V7" s="35">
        <v>6</v>
      </c>
      <c r="W7" s="32">
        <f>(N40)</f>
        <v>0</v>
      </c>
      <c r="X7" s="32">
        <f>(P40)</f>
        <v>1</v>
      </c>
      <c r="Y7" s="34" t="str">
        <f>IF(W7=".","-",IF(W7&gt;X7,"g",IF(W7=X7,"d","v")))</f>
        <v>v</v>
      </c>
      <c r="Z7" s="35">
        <v>5</v>
      </c>
      <c r="AA7" s="32">
        <f>(N34)</f>
        <v>1</v>
      </c>
      <c r="AB7" s="32">
        <f>(P34)</f>
        <v>1</v>
      </c>
      <c r="AC7" s="34" t="str">
        <f t="shared" si="0"/>
        <v>d</v>
      </c>
      <c r="AD7" s="35">
        <v>7</v>
      </c>
      <c r="AE7" s="32">
        <f>(N45)</f>
        <v>0</v>
      </c>
      <c r="AF7" s="32">
        <f>(P45)</f>
        <v>1</v>
      </c>
      <c r="AG7" s="34" t="str">
        <f t="shared" si="1"/>
        <v>v</v>
      </c>
      <c r="AH7" s="87"/>
      <c r="AI7" s="33">
        <f t="shared" si="2"/>
        <v>7</v>
      </c>
      <c r="AJ7" s="32">
        <f t="shared" si="3"/>
        <v>0</v>
      </c>
      <c r="AK7" s="32">
        <f t="shared" si="4"/>
        <v>1</v>
      </c>
      <c r="AL7" s="32">
        <f t="shared" si="5"/>
        <v>6</v>
      </c>
      <c r="AM7" s="31">
        <f>SUM(IF(C7&lt;&gt;".",C7)+IF(G7&lt;&gt;".",G7)+IF(K7&lt;&gt;".",K7)+IF(O7&lt;&gt;".",O7)+IF(W7&lt;&gt;".",W7)+IF(AA7&lt;&gt;".",AA7)+IF(AE7&lt;&gt;".",AE7))</f>
        <v>2</v>
      </c>
      <c r="AN7" s="31">
        <f>SUM(IF(D7&lt;&gt;".",D7)+IF(H7&lt;&gt;".",H7)+IF(L7&lt;&gt;".",L7)+IF(P7&lt;&gt;".",P7)+IF(X7&lt;&gt;".",X7)+IF(AB7&lt;&gt;".",AB7)+IF(AF7&lt;&gt;".",AF7))</f>
        <v>10</v>
      </c>
      <c r="AO7" s="30">
        <f t="shared" si="6"/>
        <v>1</v>
      </c>
      <c r="AP7" s="4"/>
      <c r="AQ7" s="28">
        <f t="shared" si="7"/>
        <v>8</v>
      </c>
      <c r="AR7" s="103"/>
      <c r="AS7" s="102">
        <f t="shared" si="8"/>
        <v>-8</v>
      </c>
      <c r="AT7" s="3"/>
    </row>
    <row r="8" spans="1:49" ht="15.75" x14ac:dyDescent="0.2">
      <c r="A8" s="38" t="s">
        <v>105</v>
      </c>
      <c r="B8" s="35">
        <v>3</v>
      </c>
      <c r="C8" s="32">
        <f>(P22)</f>
        <v>0</v>
      </c>
      <c r="D8" s="32">
        <f>(N22)</f>
        <v>3</v>
      </c>
      <c r="E8" s="34" t="str">
        <f t="shared" si="9"/>
        <v>v</v>
      </c>
      <c r="F8" s="35">
        <v>2</v>
      </c>
      <c r="G8" s="32">
        <f>(P18)</f>
        <v>1</v>
      </c>
      <c r="H8" s="32">
        <f>(N18)</f>
        <v>2</v>
      </c>
      <c r="I8" s="34" t="str">
        <f t="shared" si="10"/>
        <v>v</v>
      </c>
      <c r="J8" s="35">
        <v>1</v>
      </c>
      <c r="K8" s="32">
        <f>(P14)</f>
        <v>0</v>
      </c>
      <c r="L8" s="32">
        <f>(N14)</f>
        <v>0</v>
      </c>
      <c r="M8" s="34" t="str">
        <f>IF(K8=".","-",IF(K8&gt;L8,"g",IF(K8=L8,"d","v")))</f>
        <v>d</v>
      </c>
      <c r="N8" s="35">
        <v>7</v>
      </c>
      <c r="O8" s="32">
        <f>(P44)</f>
        <v>1</v>
      </c>
      <c r="P8" s="32">
        <f>(N44)</f>
        <v>0</v>
      </c>
      <c r="Q8" s="34" t="str">
        <f>IF(O8=".","-",IF(O8&gt;P8,"g",IF(O8=P8,"d","v")))</f>
        <v>g</v>
      </c>
      <c r="R8" s="35">
        <v>6</v>
      </c>
      <c r="S8" s="32">
        <f>(P40)</f>
        <v>1</v>
      </c>
      <c r="T8" s="32">
        <f>(N40)</f>
        <v>0</v>
      </c>
      <c r="U8" s="34" t="str">
        <f>IF(S8=".","-",IF(S8&gt;T8,"g",IF(S8=T8,"d","v")))</f>
        <v>g</v>
      </c>
      <c r="V8" s="37"/>
      <c r="W8" s="36"/>
      <c r="X8" s="36"/>
      <c r="Y8" s="36"/>
      <c r="Z8" s="35">
        <v>4</v>
      </c>
      <c r="AA8" s="32">
        <f>(N30)</f>
        <v>0</v>
      </c>
      <c r="AB8" s="32">
        <f>(P30)</f>
        <v>4</v>
      </c>
      <c r="AC8" s="34" t="str">
        <f t="shared" si="0"/>
        <v>v</v>
      </c>
      <c r="AD8" s="35">
        <v>5</v>
      </c>
      <c r="AE8" s="32">
        <f>(N35)</f>
        <v>0</v>
      </c>
      <c r="AF8" s="32">
        <f>(P35)</f>
        <v>1</v>
      </c>
      <c r="AG8" s="34" t="str">
        <f t="shared" si="1"/>
        <v>v</v>
      </c>
      <c r="AH8" s="87"/>
      <c r="AI8" s="33">
        <f t="shared" si="2"/>
        <v>7</v>
      </c>
      <c r="AJ8" s="32">
        <f t="shared" si="3"/>
        <v>2</v>
      </c>
      <c r="AK8" s="32">
        <f t="shared" si="4"/>
        <v>1</v>
      </c>
      <c r="AL8" s="32">
        <f t="shared" si="5"/>
        <v>4</v>
      </c>
      <c r="AM8" s="31">
        <f>SUM(IF(C8&lt;&gt;".",C8)+IF(G8&lt;&gt;".",G8)+IF(K8&lt;&gt;".",K8)+IF(S8&lt;&gt;".",S8)+IF(O8&lt;&gt;".",O8)+IF(AA8&lt;&gt;".",AA8)+IF(AE8&lt;&gt;".",AE8))</f>
        <v>3</v>
      </c>
      <c r="AN8" s="31">
        <f>SUM(IF(D8&lt;&gt;".",D8)+IF(H8&lt;&gt;".",H8)+IF(L8&lt;&gt;".",L8)+IF(T8&lt;&gt;".",T8)+IF(P8&lt;&gt;".",P8)+IF(AB8&lt;&gt;".",AB8)+IF(AF8&lt;&gt;".",AF8))</f>
        <v>10</v>
      </c>
      <c r="AO8" s="30">
        <f t="shared" si="6"/>
        <v>7</v>
      </c>
      <c r="AP8" s="4"/>
      <c r="AQ8" s="28">
        <f t="shared" si="7"/>
        <v>6</v>
      </c>
      <c r="AR8" s="103"/>
      <c r="AS8" s="102">
        <f t="shared" si="8"/>
        <v>-7</v>
      </c>
      <c r="AT8" s="3"/>
      <c r="AV8" s="104"/>
      <c r="AW8" s="104"/>
    </row>
    <row r="9" spans="1:49" ht="15.75" x14ac:dyDescent="0.2">
      <c r="A9" s="38" t="s">
        <v>98</v>
      </c>
      <c r="B9" s="35">
        <v>2</v>
      </c>
      <c r="C9" s="32">
        <f>(P17)</f>
        <v>0</v>
      </c>
      <c r="D9" s="32">
        <f>(N17)</f>
        <v>3</v>
      </c>
      <c r="E9" s="34" t="str">
        <f t="shared" si="9"/>
        <v>v</v>
      </c>
      <c r="F9" s="35">
        <v>1</v>
      </c>
      <c r="G9" s="32">
        <f>(P13)</f>
        <v>3</v>
      </c>
      <c r="H9" s="32">
        <f>(N13)</f>
        <v>3</v>
      </c>
      <c r="I9" s="34" t="str">
        <f t="shared" si="10"/>
        <v>d</v>
      </c>
      <c r="J9" s="35">
        <v>7</v>
      </c>
      <c r="K9" s="32">
        <f>(P43)</f>
        <v>2</v>
      </c>
      <c r="L9" s="32">
        <f>(N43)</f>
        <v>1</v>
      </c>
      <c r="M9" s="34" t="str">
        <f>IF(K9=".","-",IF(K9&gt;L9,"g",IF(K9=L9,"d","v")))</f>
        <v>g</v>
      </c>
      <c r="N9" s="35">
        <v>6</v>
      </c>
      <c r="O9" s="32">
        <f>(P39)</f>
        <v>2</v>
      </c>
      <c r="P9" s="32">
        <f>(N39)</f>
        <v>1</v>
      </c>
      <c r="Q9" s="34" t="str">
        <f>IF(O9=".","-",IF(O9&gt;P9,"g",IF(O9=P9,"d","v")))</f>
        <v>g</v>
      </c>
      <c r="R9" s="35">
        <v>5</v>
      </c>
      <c r="S9" s="32">
        <f>(P34)</f>
        <v>1</v>
      </c>
      <c r="T9" s="32">
        <f>(N34)</f>
        <v>1</v>
      </c>
      <c r="U9" s="34" t="str">
        <f>IF(S9=".","-",IF(S9&gt;T9,"g",IF(S9=T9,"d","v")))</f>
        <v>d</v>
      </c>
      <c r="V9" s="35">
        <v>4</v>
      </c>
      <c r="W9" s="32">
        <f>(P30)</f>
        <v>4</v>
      </c>
      <c r="X9" s="32">
        <f>(N30)</f>
        <v>0</v>
      </c>
      <c r="Y9" s="34" t="str">
        <f>IF(W9=".","-",IF(W9&gt;X9,"g",IF(W9=X9,"d","v")))</f>
        <v>g</v>
      </c>
      <c r="Z9" s="37"/>
      <c r="AA9" s="36"/>
      <c r="AB9" s="36"/>
      <c r="AC9" s="36"/>
      <c r="AD9" s="35">
        <v>3</v>
      </c>
      <c r="AE9" s="32">
        <f>(N25)</f>
        <v>1</v>
      </c>
      <c r="AF9" s="32">
        <f>(P25)</f>
        <v>1</v>
      </c>
      <c r="AG9" s="34" t="str">
        <f t="shared" si="1"/>
        <v>d</v>
      </c>
      <c r="AH9" s="87"/>
      <c r="AI9" s="33">
        <f t="shared" si="2"/>
        <v>7</v>
      </c>
      <c r="AJ9" s="32">
        <f t="shared" si="3"/>
        <v>3</v>
      </c>
      <c r="AK9" s="32">
        <f t="shared" si="4"/>
        <v>3</v>
      </c>
      <c r="AL9" s="32">
        <f t="shared" si="5"/>
        <v>1</v>
      </c>
      <c r="AM9" s="31">
        <f>SUM(IF(C9&lt;&gt;".",C9)+IF(G9&lt;&gt;".",G9)+IF(K9&lt;&gt;".",K9)+IF(S9&lt;&gt;".",S9)+IF(W9&lt;&gt;".",W9)+IF(O9&lt;&gt;".",O9)+IF(AE9&lt;&gt;".",AE9))</f>
        <v>13</v>
      </c>
      <c r="AN9" s="31">
        <f>SUM(IF(D9&lt;&gt;".",D9)+IF(H9&lt;&gt;".",H9)+IF(L9&lt;&gt;".",L9)+IF(T9&lt;&gt;".",T9)+IF(X9&lt;&gt;".",X9)+IF(P9&lt;&gt;".",P9)+IF(AF9&lt;&gt;".",AF9))</f>
        <v>10</v>
      </c>
      <c r="AO9" s="30">
        <f t="shared" si="6"/>
        <v>12</v>
      </c>
      <c r="AP9" s="29"/>
      <c r="AQ9" s="28">
        <f t="shared" si="7"/>
        <v>4</v>
      </c>
      <c r="AR9" s="103"/>
      <c r="AS9" s="102">
        <f t="shared" si="8"/>
        <v>3</v>
      </c>
      <c r="AT9" s="3"/>
    </row>
    <row r="10" spans="1:49" s="12" customFormat="1" ht="16.5" thickBot="1" x14ac:dyDescent="0.25">
      <c r="A10" s="27" t="s">
        <v>92</v>
      </c>
      <c r="B10" s="26">
        <v>1</v>
      </c>
      <c r="C10" s="21">
        <f>(P12)</f>
        <v>1</v>
      </c>
      <c r="D10" s="21">
        <f>(N12)</f>
        <v>0</v>
      </c>
      <c r="E10" s="25" t="str">
        <f t="shared" si="9"/>
        <v>g</v>
      </c>
      <c r="F10" s="26">
        <v>6</v>
      </c>
      <c r="G10" s="21">
        <f>(P38)</f>
        <v>0</v>
      </c>
      <c r="H10" s="21">
        <f>(N38)</f>
        <v>1</v>
      </c>
      <c r="I10" s="25" t="str">
        <f t="shared" si="10"/>
        <v>v</v>
      </c>
      <c r="J10" s="26">
        <v>4</v>
      </c>
      <c r="K10" s="21">
        <f>(P29)</f>
        <v>2</v>
      </c>
      <c r="L10" s="21">
        <f>(N29)</f>
        <v>2</v>
      </c>
      <c r="M10" s="25" t="str">
        <f>IF(K10=".","-",IF(K10&gt;L10,"g",IF(K10=L10,"d","v")))</f>
        <v>d</v>
      </c>
      <c r="N10" s="26">
        <v>2</v>
      </c>
      <c r="O10" s="21">
        <f>(P20)</f>
        <v>1</v>
      </c>
      <c r="P10" s="21">
        <f>(N20)</f>
        <v>0</v>
      </c>
      <c r="Q10" s="25" t="str">
        <f>IF(O10=".","-",IF(O10&gt;P10,"g",IF(O10=P10,"d","v")))</f>
        <v>g</v>
      </c>
      <c r="R10" s="26">
        <v>7</v>
      </c>
      <c r="S10" s="21">
        <f>(P45)</f>
        <v>1</v>
      </c>
      <c r="T10" s="21">
        <f>(N45)</f>
        <v>0</v>
      </c>
      <c r="U10" s="25" t="str">
        <f>IF(S10=".","-",IF(S10&gt;T10,"g",IF(S10=T10,"d","v")))</f>
        <v>g</v>
      </c>
      <c r="V10" s="26">
        <v>5</v>
      </c>
      <c r="W10" s="21">
        <f>(P35)</f>
        <v>1</v>
      </c>
      <c r="X10" s="21">
        <f>(N35)</f>
        <v>0</v>
      </c>
      <c r="Y10" s="25" t="str">
        <f>IF(W10=".","-",IF(W10&gt;X10,"g",IF(W10=X10,"d","v")))</f>
        <v>g</v>
      </c>
      <c r="Z10" s="26">
        <v>3</v>
      </c>
      <c r="AA10" s="21">
        <f>(P25)</f>
        <v>1</v>
      </c>
      <c r="AB10" s="21">
        <f>(N25)</f>
        <v>1</v>
      </c>
      <c r="AC10" s="25" t="str">
        <f>IF(AA10=".","-",IF(AA10&gt;AB10,"g",IF(AA10=AB10,"d","v")))</f>
        <v>d</v>
      </c>
      <c r="AD10" s="24"/>
      <c r="AE10" s="23"/>
      <c r="AF10" s="23"/>
      <c r="AG10" s="23"/>
      <c r="AH10" s="53"/>
      <c r="AI10" s="22">
        <f t="shared" si="2"/>
        <v>7</v>
      </c>
      <c r="AJ10" s="21">
        <f t="shared" si="3"/>
        <v>4</v>
      </c>
      <c r="AK10" s="21">
        <f t="shared" si="4"/>
        <v>2</v>
      </c>
      <c r="AL10" s="21">
        <f t="shared" si="5"/>
        <v>1</v>
      </c>
      <c r="AM10" s="20">
        <f>SUM(IF(C10&lt;&gt;".",C10)+IF(G10&lt;&gt;".",G10)+IF(K10&lt;&gt;".",K10)+IF(S10&lt;&gt;".",S10)+IF(W10&lt;&gt;".",W10)+IF(AA10&lt;&gt;".",AA10)+IF(O10&lt;&gt;".",O10))</f>
        <v>7</v>
      </c>
      <c r="AN10" s="20">
        <f>SUM(IF(D10&lt;&gt;".",D10)+IF(H10&lt;&gt;".",H10)+IF(L10&lt;&gt;".",L10)+IF(T10&lt;&gt;".",T10)+IF(X10&lt;&gt;".",X10)+IF(AB10&lt;&gt;".",AB10)+IF(P10&lt;&gt;".",P10))</f>
        <v>4</v>
      </c>
      <c r="AO10" s="19">
        <f t="shared" si="6"/>
        <v>14</v>
      </c>
      <c r="AP10" s="4"/>
      <c r="AQ10" s="18">
        <f t="shared" si="7"/>
        <v>2</v>
      </c>
      <c r="AR10" s="103"/>
      <c r="AS10" s="102">
        <f t="shared" si="8"/>
        <v>3</v>
      </c>
      <c r="AT10" s="4"/>
    </row>
    <row r="11" spans="1:49" s="12" customFormat="1" ht="3.75" customHeight="1" thickTop="1" x14ac:dyDescent="0.2">
      <c r="A11" s="4"/>
      <c r="B11" s="16"/>
      <c r="C11" s="13"/>
      <c r="D11" s="13"/>
      <c r="E11" s="15"/>
      <c r="F11" s="16"/>
      <c r="G11" s="13"/>
      <c r="H11" s="13"/>
      <c r="I11" s="15"/>
      <c r="J11" s="16"/>
      <c r="K11" s="13"/>
      <c r="L11" s="13"/>
      <c r="M11" s="15"/>
      <c r="N11" s="16"/>
      <c r="O11" s="13"/>
      <c r="P11" s="13"/>
      <c r="Q11" s="15"/>
      <c r="R11" s="16"/>
      <c r="S11" s="13"/>
      <c r="T11" s="13"/>
      <c r="U11" s="15"/>
      <c r="V11" s="16"/>
      <c r="W11" s="13"/>
      <c r="X11" s="13"/>
      <c r="Y11" s="15"/>
      <c r="Z11" s="16"/>
      <c r="AA11" s="13"/>
      <c r="AB11" s="13"/>
      <c r="AC11" s="15"/>
      <c r="AD11" s="4"/>
      <c r="AE11" s="4"/>
      <c r="AF11" s="4"/>
      <c r="AG11" s="4"/>
      <c r="AH11" s="4"/>
      <c r="AI11" s="14"/>
      <c r="AJ11" s="14"/>
      <c r="AK11" s="14"/>
      <c r="AL11" s="14"/>
      <c r="AM11" s="13"/>
      <c r="AN11" s="13"/>
      <c r="AO11" s="13"/>
      <c r="AP11" s="4"/>
      <c r="AQ11" s="4"/>
      <c r="AR11" s="4"/>
      <c r="AS11" s="4"/>
      <c r="AT11" s="4"/>
    </row>
    <row r="12" spans="1:49" s="12" customFormat="1" ht="20.25" x14ac:dyDescent="0.3">
      <c r="A12" s="11">
        <v>1</v>
      </c>
      <c r="B12" s="101"/>
      <c r="C12" s="6"/>
      <c r="D12" s="10"/>
      <c r="E12" s="6"/>
      <c r="F12" s="6"/>
      <c r="G12" s="6"/>
      <c r="H12" s="6"/>
      <c r="I12" s="6"/>
      <c r="J12" s="6"/>
      <c r="K12" s="6"/>
      <c r="L12" s="100" t="str">
        <f>($A$3)</f>
        <v>Fülöp E.</v>
      </c>
      <c r="M12" s="6"/>
      <c r="N12" s="8">
        <v>0</v>
      </c>
      <c r="O12" s="68" t="s">
        <v>1</v>
      </c>
      <c r="P12" s="8">
        <v>1</v>
      </c>
      <c r="Q12" s="6"/>
      <c r="R12" s="6" t="str">
        <f>($A$10)</f>
        <v>Szatmári T.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78"/>
    </row>
    <row r="13" spans="1:49" ht="20.25" x14ac:dyDescent="0.3">
      <c r="A13" s="63"/>
      <c r="B13" s="4"/>
      <c r="C13" s="2"/>
      <c r="D13" s="2"/>
      <c r="E13" s="6"/>
      <c r="F13" s="6"/>
      <c r="G13" s="6"/>
      <c r="H13" s="6"/>
      <c r="I13" s="6"/>
      <c r="J13" s="6"/>
      <c r="K13" s="2"/>
      <c r="L13" s="100" t="str">
        <f>($A$4)</f>
        <v>Mészáros Gy.</v>
      </c>
      <c r="M13" s="2"/>
      <c r="N13" s="8">
        <v>3</v>
      </c>
      <c r="O13" s="68" t="s">
        <v>1</v>
      </c>
      <c r="P13" s="8">
        <v>3</v>
      </c>
      <c r="Q13" s="2"/>
      <c r="R13" s="6" t="str">
        <f>($A$9)</f>
        <v>Debreczy I.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2"/>
      <c r="AI13" s="12"/>
      <c r="AJ13" s="12"/>
      <c r="AL13" s="12"/>
      <c r="AM13" s="12"/>
      <c r="AN13" s="12"/>
      <c r="AO13" s="12"/>
      <c r="AQ13" s="78"/>
    </row>
    <row r="14" spans="1:49" ht="20.25" x14ac:dyDescent="0.3">
      <c r="A14" s="63"/>
      <c r="B14" s="4"/>
      <c r="C14" s="2"/>
      <c r="D14" s="10"/>
      <c r="E14" s="6"/>
      <c r="F14" s="6"/>
      <c r="G14" s="6"/>
      <c r="H14" s="6"/>
      <c r="I14" s="6"/>
      <c r="J14" s="6"/>
      <c r="K14" s="2"/>
      <c r="L14" s="100" t="str">
        <f>($A$5)</f>
        <v>Pákai Gy.</v>
      </c>
      <c r="M14" s="2"/>
      <c r="N14" s="8">
        <v>0</v>
      </c>
      <c r="O14" s="68" t="s">
        <v>1</v>
      </c>
      <c r="P14" s="8">
        <v>0</v>
      </c>
      <c r="Q14" s="6"/>
      <c r="R14" s="6" t="str">
        <f>($A$8)</f>
        <v>Horváth I.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2"/>
      <c r="AI14" s="12"/>
      <c r="AJ14" s="12"/>
      <c r="AL14" s="12"/>
      <c r="AM14" s="12"/>
      <c r="AN14" s="12"/>
      <c r="AO14" s="12"/>
      <c r="AQ14" s="78"/>
      <c r="AR14" s="12"/>
    </row>
    <row r="15" spans="1:49" ht="20.25" x14ac:dyDescent="0.3">
      <c r="A15" s="63"/>
      <c r="B15" s="4"/>
      <c r="C15" s="2"/>
      <c r="D15" s="2"/>
      <c r="E15" s="6"/>
      <c r="F15" s="6"/>
      <c r="G15" s="6"/>
      <c r="H15" s="6"/>
      <c r="I15" s="6"/>
      <c r="J15" s="6"/>
      <c r="K15" s="2"/>
      <c r="L15" s="100" t="str">
        <f>($A$6)</f>
        <v>Hidi A.</v>
      </c>
      <c r="M15" s="2"/>
      <c r="N15" s="8">
        <v>2</v>
      </c>
      <c r="O15" s="68" t="s">
        <v>1</v>
      </c>
      <c r="P15" s="8">
        <v>1</v>
      </c>
      <c r="Q15" s="2"/>
      <c r="R15" s="6" t="str">
        <f>($A$7)</f>
        <v>Takács Z.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2"/>
      <c r="AI15" s="12"/>
      <c r="AJ15" s="12"/>
      <c r="AL15" s="12"/>
      <c r="AM15" s="12"/>
      <c r="AN15" s="12"/>
      <c r="AO15" s="12"/>
      <c r="AQ15" s="78"/>
    </row>
    <row r="16" spans="1:49" ht="3.75" customHeight="1" x14ac:dyDescent="0.3">
      <c r="A16" s="63"/>
      <c r="B16" s="4"/>
      <c r="C16" s="97"/>
      <c r="D16" s="5"/>
      <c r="E16" s="4"/>
      <c r="F16" s="4"/>
      <c r="G16" s="4"/>
      <c r="H16" s="4"/>
      <c r="I16" s="4"/>
      <c r="J16" s="4"/>
      <c r="K16" s="3"/>
      <c r="L16" s="3"/>
      <c r="M16" s="3"/>
      <c r="N16" s="96"/>
      <c r="O16" s="8"/>
      <c r="P16" s="74"/>
      <c r="Q16" s="95"/>
      <c r="R16" s="4"/>
      <c r="S16" s="4"/>
      <c r="T16" s="3"/>
      <c r="U16" s="3"/>
      <c r="V16" s="4"/>
      <c r="W16" s="3"/>
      <c r="X16" s="3"/>
      <c r="Y16" s="3"/>
      <c r="Z16" s="4"/>
      <c r="AA16" s="95"/>
      <c r="AB16" s="79"/>
      <c r="AC16" s="95"/>
      <c r="AD16" s="3"/>
      <c r="AE16" s="4"/>
      <c r="AF16" s="4"/>
      <c r="AG16" s="4"/>
      <c r="AH16" s="64"/>
    </row>
    <row r="17" spans="1:44" s="12" customFormat="1" ht="20.25" x14ac:dyDescent="0.3">
      <c r="A17" s="11">
        <v>2</v>
      </c>
      <c r="B17" s="101"/>
      <c r="C17" s="6"/>
      <c r="D17" s="10"/>
      <c r="E17" s="6"/>
      <c r="F17" s="6"/>
      <c r="G17" s="6"/>
      <c r="H17" s="6"/>
      <c r="I17" s="6"/>
      <c r="J17" s="6"/>
      <c r="K17" s="6"/>
      <c r="L17" s="100" t="str">
        <f>($A$3)</f>
        <v>Fülöp E.</v>
      </c>
      <c r="M17" s="6"/>
      <c r="N17" s="8">
        <v>3</v>
      </c>
      <c r="O17" s="68" t="s">
        <v>1</v>
      </c>
      <c r="P17" s="8">
        <v>0</v>
      </c>
      <c r="Q17" s="6"/>
      <c r="R17" s="6" t="str">
        <f>($A$9)</f>
        <v>Debreczy I.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78"/>
    </row>
    <row r="18" spans="1:44" ht="20.25" x14ac:dyDescent="0.3">
      <c r="A18" s="63"/>
      <c r="B18" s="4"/>
      <c r="C18" s="2"/>
      <c r="D18" s="2"/>
      <c r="E18" s="6"/>
      <c r="F18" s="6"/>
      <c r="G18" s="6"/>
      <c r="H18" s="6"/>
      <c r="I18" s="6"/>
      <c r="J18" s="6"/>
      <c r="K18" s="2"/>
      <c r="L18" s="100" t="str">
        <f>($A$4)</f>
        <v>Mészáros Gy.</v>
      </c>
      <c r="M18" s="2"/>
      <c r="N18" s="8">
        <v>2</v>
      </c>
      <c r="O18" s="68" t="s">
        <v>1</v>
      </c>
      <c r="P18" s="8">
        <v>1</v>
      </c>
      <c r="Q18" s="2"/>
      <c r="R18" s="6" t="str">
        <f>($A$8)</f>
        <v>Horváth I.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2"/>
      <c r="AI18" s="12"/>
      <c r="AJ18" s="12"/>
      <c r="AL18" s="12"/>
      <c r="AM18" s="12"/>
      <c r="AN18" s="12"/>
      <c r="AO18" s="12"/>
      <c r="AQ18" s="78"/>
    </row>
    <row r="19" spans="1:44" ht="20.25" x14ac:dyDescent="0.3">
      <c r="A19" s="63"/>
      <c r="B19" s="4"/>
      <c r="C19" s="2"/>
      <c r="D19" s="10"/>
      <c r="E19" s="6"/>
      <c r="F19" s="6"/>
      <c r="G19" s="6"/>
      <c r="H19" s="6"/>
      <c r="I19" s="6"/>
      <c r="J19" s="6"/>
      <c r="K19" s="2"/>
      <c r="L19" s="100" t="str">
        <f>($A$5)</f>
        <v>Pákai Gy.</v>
      </c>
      <c r="M19" s="2"/>
      <c r="N19" s="8">
        <v>1</v>
      </c>
      <c r="O19" s="68" t="s">
        <v>1</v>
      </c>
      <c r="P19" s="8">
        <v>0</v>
      </c>
      <c r="Q19" s="6"/>
      <c r="R19" s="6" t="str">
        <f>($A$7)</f>
        <v>Takács Z.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2"/>
      <c r="AI19" s="12"/>
      <c r="AJ19" s="12"/>
      <c r="AL19" s="12"/>
      <c r="AM19" s="12"/>
      <c r="AN19" s="12"/>
      <c r="AO19" s="12"/>
      <c r="AQ19" s="78"/>
      <c r="AR19" s="12"/>
    </row>
    <row r="20" spans="1:44" ht="20.25" x14ac:dyDescent="0.3">
      <c r="A20" s="63"/>
      <c r="B20" s="4"/>
      <c r="C20" s="2"/>
      <c r="D20" s="2"/>
      <c r="E20" s="6"/>
      <c r="F20" s="6"/>
      <c r="G20" s="6"/>
      <c r="H20" s="6"/>
      <c r="I20" s="6"/>
      <c r="J20" s="6"/>
      <c r="K20" s="2"/>
      <c r="L20" s="100" t="str">
        <f>($A$6)</f>
        <v>Hidi A.</v>
      </c>
      <c r="M20" s="2"/>
      <c r="N20" s="8">
        <v>0</v>
      </c>
      <c r="O20" s="68" t="s">
        <v>1</v>
      </c>
      <c r="P20" s="8">
        <v>1</v>
      </c>
      <c r="Q20" s="2"/>
      <c r="R20" s="6" t="str">
        <f>($A$10)</f>
        <v>Szatmári T.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2"/>
      <c r="AI20" s="12"/>
      <c r="AJ20" s="12"/>
      <c r="AL20" s="12"/>
      <c r="AM20" s="12"/>
      <c r="AN20" s="12"/>
      <c r="AO20" s="12"/>
      <c r="AQ20" s="78"/>
    </row>
    <row r="21" spans="1:44" ht="3.75" customHeight="1" x14ac:dyDescent="0.3">
      <c r="A21" s="63"/>
      <c r="B21" s="4"/>
      <c r="C21" s="97"/>
      <c r="D21" s="5"/>
      <c r="E21" s="4"/>
      <c r="F21" s="4"/>
      <c r="G21" s="4"/>
      <c r="H21" s="4"/>
      <c r="I21" s="4"/>
      <c r="J21" s="4"/>
      <c r="K21" s="3"/>
      <c r="L21" s="3"/>
      <c r="M21" s="3"/>
      <c r="N21" s="96"/>
      <c r="O21" s="8"/>
      <c r="P21" s="74"/>
      <c r="Q21" s="95"/>
      <c r="R21" s="4"/>
      <c r="S21" s="4"/>
      <c r="T21" s="3"/>
      <c r="U21" s="3"/>
      <c r="V21" s="4"/>
      <c r="W21" s="3"/>
      <c r="X21" s="3"/>
      <c r="Y21" s="3"/>
      <c r="Z21" s="4"/>
      <c r="AA21" s="95"/>
      <c r="AB21" s="79"/>
      <c r="AC21" s="95"/>
      <c r="AD21" s="3"/>
      <c r="AE21" s="4"/>
      <c r="AF21" s="4"/>
      <c r="AG21" s="4"/>
      <c r="AH21" s="64"/>
    </row>
    <row r="22" spans="1:44" s="12" customFormat="1" ht="20.25" x14ac:dyDescent="0.3">
      <c r="A22" s="11">
        <v>3</v>
      </c>
      <c r="B22" s="101"/>
      <c r="C22" s="6"/>
      <c r="D22" s="10"/>
      <c r="E22" s="6"/>
      <c r="F22" s="6"/>
      <c r="G22" s="6"/>
      <c r="H22" s="6"/>
      <c r="I22" s="6"/>
      <c r="J22" s="6"/>
      <c r="K22" s="6"/>
      <c r="L22" s="100" t="str">
        <f>($A$3)</f>
        <v>Fülöp E.</v>
      </c>
      <c r="M22" s="6"/>
      <c r="N22" s="8">
        <v>3</v>
      </c>
      <c r="O22" s="68" t="s">
        <v>1</v>
      </c>
      <c r="P22" s="8">
        <v>0</v>
      </c>
      <c r="Q22" s="6"/>
      <c r="R22" s="6" t="str">
        <f>($A$8)</f>
        <v>Horváth I.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78"/>
    </row>
    <row r="23" spans="1:44" ht="20.25" x14ac:dyDescent="0.3">
      <c r="A23" s="63"/>
      <c r="B23" s="4"/>
      <c r="C23" s="2"/>
      <c r="D23" s="2"/>
      <c r="E23" s="6"/>
      <c r="F23" s="6"/>
      <c r="G23" s="6"/>
      <c r="H23" s="6"/>
      <c r="I23" s="6"/>
      <c r="J23" s="6"/>
      <c r="K23" s="2"/>
      <c r="L23" s="100" t="str">
        <f>($A$4)</f>
        <v>Mészáros Gy.</v>
      </c>
      <c r="M23" s="2"/>
      <c r="N23" s="8">
        <v>1</v>
      </c>
      <c r="O23" s="68" t="s">
        <v>1</v>
      </c>
      <c r="P23" s="8">
        <v>0</v>
      </c>
      <c r="Q23" s="2"/>
      <c r="R23" s="6" t="str">
        <f>($A$7)</f>
        <v>Takács Z.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2"/>
      <c r="AI23" s="12"/>
      <c r="AJ23" s="12"/>
      <c r="AL23" s="12"/>
      <c r="AM23" s="12"/>
      <c r="AN23" s="12"/>
      <c r="AO23" s="12"/>
      <c r="AQ23" s="78"/>
    </row>
    <row r="24" spans="1:44" ht="20.25" x14ac:dyDescent="0.3">
      <c r="A24" s="63"/>
      <c r="B24" s="4"/>
      <c r="C24" s="2"/>
      <c r="D24" s="10"/>
      <c r="E24" s="6"/>
      <c r="F24" s="6"/>
      <c r="G24" s="6"/>
      <c r="H24" s="6"/>
      <c r="I24" s="6"/>
      <c r="J24" s="6"/>
      <c r="K24" s="2"/>
      <c r="L24" s="100" t="str">
        <f>($A$5)</f>
        <v>Pákai Gy.</v>
      </c>
      <c r="M24" s="2"/>
      <c r="N24" s="8">
        <v>0</v>
      </c>
      <c r="O24" s="68" t="s">
        <v>1</v>
      </c>
      <c r="P24" s="8">
        <v>2</v>
      </c>
      <c r="Q24" s="6"/>
      <c r="R24" s="6" t="str">
        <f>($A$6)</f>
        <v>Hidi A.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2"/>
      <c r="AI24" s="12"/>
      <c r="AJ24" s="12"/>
      <c r="AL24" s="12"/>
      <c r="AM24" s="12"/>
      <c r="AN24" s="12"/>
      <c r="AO24" s="12"/>
      <c r="AQ24" s="78"/>
      <c r="AR24" s="12"/>
    </row>
    <row r="25" spans="1:44" ht="20.25" x14ac:dyDescent="0.3">
      <c r="A25" s="63"/>
      <c r="B25" s="4"/>
      <c r="C25" s="2"/>
      <c r="D25" s="2"/>
      <c r="E25" s="6"/>
      <c r="F25" s="6"/>
      <c r="G25" s="6"/>
      <c r="H25" s="6"/>
      <c r="I25" s="6"/>
      <c r="J25" s="6"/>
      <c r="K25" s="2"/>
      <c r="L25" s="100" t="str">
        <f>($A$9)</f>
        <v>Debreczy I.</v>
      </c>
      <c r="M25" s="2"/>
      <c r="N25" s="8">
        <v>1</v>
      </c>
      <c r="O25" s="68" t="s">
        <v>1</v>
      </c>
      <c r="P25" s="8">
        <v>1</v>
      </c>
      <c r="Q25" s="2"/>
      <c r="R25" s="6" t="str">
        <f>($A$10)</f>
        <v>Szatmári T.</v>
      </c>
      <c r="S25" s="6"/>
      <c r="T25" s="2"/>
      <c r="U25" s="2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2"/>
      <c r="AI25" s="12"/>
      <c r="AJ25" s="12"/>
      <c r="AL25" s="12"/>
      <c r="AM25" s="12"/>
      <c r="AN25" s="12"/>
      <c r="AO25" s="12"/>
      <c r="AQ25" s="78"/>
    </row>
    <row r="26" spans="1:44" ht="3.75" customHeight="1" x14ac:dyDescent="0.3">
      <c r="A26" s="63"/>
      <c r="B26" s="4"/>
      <c r="C26" s="97"/>
      <c r="D26" s="5"/>
      <c r="E26" s="4"/>
      <c r="F26" s="4"/>
      <c r="G26" s="4"/>
      <c r="H26" s="4"/>
      <c r="I26" s="4"/>
      <c r="J26" s="4"/>
      <c r="K26" s="3"/>
      <c r="L26" s="3"/>
      <c r="M26" s="3"/>
      <c r="N26" s="96"/>
      <c r="O26" s="8"/>
      <c r="P26" s="74"/>
      <c r="Q26" s="95"/>
      <c r="R26" s="4"/>
      <c r="S26" s="4"/>
      <c r="T26" s="3"/>
      <c r="U26" s="3"/>
      <c r="V26" s="4"/>
      <c r="W26" s="3"/>
      <c r="X26" s="3"/>
      <c r="Y26" s="3"/>
      <c r="Z26" s="4"/>
      <c r="AA26" s="95"/>
      <c r="AB26" s="79"/>
      <c r="AC26" s="95"/>
      <c r="AD26" s="3"/>
      <c r="AE26" s="4"/>
      <c r="AF26" s="4"/>
      <c r="AG26" s="4"/>
      <c r="AH26" s="64"/>
    </row>
    <row r="27" spans="1:44" s="12" customFormat="1" ht="20.25" x14ac:dyDescent="0.3">
      <c r="A27" s="11">
        <v>4</v>
      </c>
      <c r="B27" s="101"/>
      <c r="C27" s="6"/>
      <c r="D27" s="10"/>
      <c r="E27" s="6"/>
      <c r="F27" s="6"/>
      <c r="G27" s="6"/>
      <c r="H27" s="6"/>
      <c r="I27" s="6"/>
      <c r="J27" s="6"/>
      <c r="K27" s="6"/>
      <c r="L27" s="100" t="str">
        <f>($A$3)</f>
        <v>Fülöp E.</v>
      </c>
      <c r="M27" s="6"/>
      <c r="N27" s="8">
        <v>3</v>
      </c>
      <c r="O27" s="68" t="s">
        <v>1</v>
      </c>
      <c r="P27" s="8">
        <v>0</v>
      </c>
      <c r="Q27" s="6"/>
      <c r="R27" s="6" t="str">
        <f>($A$7)</f>
        <v>Takács Z.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78"/>
    </row>
    <row r="28" spans="1:44" ht="20.25" x14ac:dyDescent="0.3">
      <c r="A28" s="63"/>
      <c r="B28" s="4"/>
      <c r="C28" s="2"/>
      <c r="D28" s="2"/>
      <c r="E28" s="6"/>
      <c r="F28" s="6"/>
      <c r="G28" s="6"/>
      <c r="H28" s="6"/>
      <c r="I28" s="6"/>
      <c r="J28" s="6"/>
      <c r="K28" s="2"/>
      <c r="L28" s="100" t="str">
        <f>($A$4)</f>
        <v>Mészáros Gy.</v>
      </c>
      <c r="M28" s="2"/>
      <c r="N28" s="8">
        <v>1</v>
      </c>
      <c r="O28" s="68" t="s">
        <v>1</v>
      </c>
      <c r="P28" s="8">
        <v>0</v>
      </c>
      <c r="Q28" s="2"/>
      <c r="R28" s="6" t="str">
        <f>($A$6)</f>
        <v>Hidi A.</v>
      </c>
      <c r="S28" s="6"/>
      <c r="T28" s="2"/>
      <c r="U28" s="2"/>
      <c r="V28" s="6"/>
      <c r="W28" s="2"/>
      <c r="X28" s="2"/>
      <c r="Y28" s="2"/>
      <c r="Z28" s="6"/>
      <c r="AA28" s="98"/>
      <c r="AB28" s="99"/>
      <c r="AC28" s="98"/>
      <c r="AD28" s="2"/>
      <c r="AE28" s="6"/>
      <c r="AF28" s="6"/>
      <c r="AG28" s="6"/>
      <c r="AH28" s="12"/>
      <c r="AI28" s="12"/>
      <c r="AJ28" s="12"/>
      <c r="AL28" s="12"/>
      <c r="AM28" s="12"/>
      <c r="AN28" s="12"/>
      <c r="AO28" s="12"/>
      <c r="AQ28" s="78"/>
    </row>
    <row r="29" spans="1:44" ht="20.25" x14ac:dyDescent="0.3">
      <c r="A29" s="63"/>
      <c r="B29" s="4"/>
      <c r="C29" s="2"/>
      <c r="D29" s="10"/>
      <c r="E29" s="6"/>
      <c r="F29" s="6"/>
      <c r="G29" s="6"/>
      <c r="H29" s="6"/>
      <c r="I29" s="6"/>
      <c r="J29" s="6"/>
      <c r="K29" s="2"/>
      <c r="L29" s="100" t="str">
        <f>($A$5)</f>
        <v>Pákai Gy.</v>
      </c>
      <c r="M29" s="2"/>
      <c r="N29" s="8">
        <v>2</v>
      </c>
      <c r="O29" s="68" t="s">
        <v>1</v>
      </c>
      <c r="P29" s="8">
        <v>2</v>
      </c>
      <c r="Q29" s="6"/>
      <c r="R29" s="6" t="str">
        <f>($A$10)</f>
        <v>Szatmári T.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2"/>
      <c r="AI29" s="12"/>
      <c r="AJ29" s="12"/>
      <c r="AL29" s="12"/>
      <c r="AM29" s="12"/>
      <c r="AN29" s="12"/>
      <c r="AO29" s="12"/>
      <c r="AQ29" s="78"/>
      <c r="AR29" s="12"/>
    </row>
    <row r="30" spans="1:44" ht="20.25" x14ac:dyDescent="0.3">
      <c r="A30" s="63"/>
      <c r="B30" s="4"/>
      <c r="C30" s="2"/>
      <c r="D30" s="2"/>
      <c r="E30" s="6"/>
      <c r="F30" s="6"/>
      <c r="G30" s="6"/>
      <c r="H30" s="6"/>
      <c r="I30" s="6"/>
      <c r="J30" s="6"/>
      <c r="K30" s="2"/>
      <c r="L30" s="100" t="str">
        <f>($A$8)</f>
        <v>Horváth I.</v>
      </c>
      <c r="M30" s="2"/>
      <c r="N30" s="8">
        <v>0</v>
      </c>
      <c r="O30" s="68" t="s">
        <v>1</v>
      </c>
      <c r="P30" s="8">
        <v>4</v>
      </c>
      <c r="Q30" s="2"/>
      <c r="R30" s="6" t="str">
        <f>($A$9)</f>
        <v>Debreczy I.</v>
      </c>
      <c r="S30" s="6"/>
      <c r="T30" s="2"/>
      <c r="U30" s="2"/>
      <c r="V30" s="6"/>
      <c r="W30" s="2"/>
      <c r="X30" s="2"/>
      <c r="Y30" s="2"/>
      <c r="Z30" s="6"/>
      <c r="AA30" s="98"/>
      <c r="AB30" s="99"/>
      <c r="AC30" s="98"/>
      <c r="AD30" s="2"/>
      <c r="AE30" s="6"/>
      <c r="AF30" s="6"/>
      <c r="AG30" s="6"/>
      <c r="AH30" s="12"/>
      <c r="AI30" s="12"/>
      <c r="AJ30" s="12"/>
      <c r="AL30" s="12"/>
      <c r="AM30" s="12"/>
      <c r="AN30" s="12"/>
      <c r="AO30" s="12"/>
      <c r="AQ30" s="78"/>
    </row>
    <row r="31" spans="1:44" ht="3.75" customHeight="1" x14ac:dyDescent="0.3">
      <c r="A31" s="63"/>
      <c r="B31" s="4"/>
      <c r="C31" s="97"/>
      <c r="D31" s="5"/>
      <c r="E31" s="4"/>
      <c r="F31" s="4"/>
      <c r="G31" s="4"/>
      <c r="H31" s="4"/>
      <c r="I31" s="4"/>
      <c r="J31" s="4"/>
      <c r="K31" s="3"/>
      <c r="L31" s="3"/>
      <c r="M31" s="3"/>
      <c r="N31" s="96"/>
      <c r="O31" s="8"/>
      <c r="P31" s="74"/>
      <c r="Q31" s="95"/>
      <c r="R31" s="4"/>
      <c r="S31" s="4"/>
      <c r="T31" s="3"/>
      <c r="U31" s="3"/>
      <c r="V31" s="4"/>
      <c r="W31" s="3"/>
      <c r="X31" s="3"/>
      <c r="Y31" s="3"/>
      <c r="Z31" s="4"/>
      <c r="AA31" s="95"/>
      <c r="AB31" s="79"/>
      <c r="AC31" s="95"/>
      <c r="AD31" s="3"/>
      <c r="AE31" s="4"/>
      <c r="AF31" s="4"/>
      <c r="AG31" s="4"/>
      <c r="AH31" s="64"/>
    </row>
    <row r="32" spans="1:44" s="12" customFormat="1" ht="20.25" x14ac:dyDescent="0.3">
      <c r="A32" s="11">
        <v>5</v>
      </c>
      <c r="B32" s="101"/>
      <c r="C32" s="6"/>
      <c r="D32" s="10"/>
      <c r="E32" s="6"/>
      <c r="F32" s="6"/>
      <c r="G32" s="6"/>
      <c r="H32" s="6"/>
      <c r="I32" s="6"/>
      <c r="J32" s="6"/>
      <c r="K32" s="6"/>
      <c r="L32" s="100" t="str">
        <f>($A$3)</f>
        <v>Fülöp E.</v>
      </c>
      <c r="M32" s="6"/>
      <c r="N32" s="8">
        <v>2</v>
      </c>
      <c r="O32" s="68" t="s">
        <v>1</v>
      </c>
      <c r="P32" s="8">
        <v>0</v>
      </c>
      <c r="Q32" s="6"/>
      <c r="R32" s="6" t="str">
        <f>($A$6)</f>
        <v>Hidi A.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78"/>
    </row>
    <row r="33" spans="1:44" ht="20.25" x14ac:dyDescent="0.3">
      <c r="A33" s="63"/>
      <c r="B33" s="4"/>
      <c r="C33" s="2"/>
      <c r="D33" s="2"/>
      <c r="E33" s="6"/>
      <c r="F33" s="6"/>
      <c r="G33" s="6"/>
      <c r="H33" s="6"/>
      <c r="I33" s="6"/>
      <c r="J33" s="6"/>
      <c r="K33" s="2"/>
      <c r="L33" s="100" t="str">
        <f>($A$4)</f>
        <v>Mészáros Gy.</v>
      </c>
      <c r="M33" s="2"/>
      <c r="N33" s="8">
        <v>1</v>
      </c>
      <c r="O33" s="68" t="s">
        <v>1</v>
      </c>
      <c r="P33" s="8">
        <v>2</v>
      </c>
      <c r="Q33" s="2"/>
      <c r="R33" s="6" t="str">
        <f>($A$5)</f>
        <v>Pákai Gy.</v>
      </c>
      <c r="S33" s="6"/>
      <c r="T33" s="2"/>
      <c r="U33" s="2"/>
      <c r="V33" s="6"/>
      <c r="W33" s="2"/>
      <c r="X33" s="2"/>
      <c r="Y33" s="2"/>
      <c r="Z33" s="6"/>
      <c r="AA33" s="98"/>
      <c r="AB33" s="99"/>
      <c r="AC33" s="98"/>
      <c r="AD33" s="2"/>
      <c r="AE33" s="6"/>
      <c r="AF33" s="6"/>
      <c r="AG33" s="6"/>
      <c r="AH33" s="12"/>
      <c r="AI33" s="12"/>
      <c r="AJ33" s="12"/>
      <c r="AL33" s="12"/>
      <c r="AM33" s="12"/>
      <c r="AN33" s="12"/>
      <c r="AO33" s="12"/>
      <c r="AQ33" s="78"/>
    </row>
    <row r="34" spans="1:44" ht="20.25" x14ac:dyDescent="0.3">
      <c r="A34" s="63"/>
      <c r="B34" s="4"/>
      <c r="C34" s="2"/>
      <c r="D34" s="10"/>
      <c r="E34" s="6"/>
      <c r="F34" s="6"/>
      <c r="G34" s="6"/>
      <c r="H34" s="6"/>
      <c r="I34" s="6"/>
      <c r="J34" s="6"/>
      <c r="K34" s="2"/>
      <c r="L34" s="100" t="str">
        <f>($A$7)</f>
        <v>Takács Z.</v>
      </c>
      <c r="M34" s="2"/>
      <c r="N34" s="8">
        <v>1</v>
      </c>
      <c r="O34" s="68" t="s">
        <v>1</v>
      </c>
      <c r="P34" s="8">
        <v>1</v>
      </c>
      <c r="Q34" s="6"/>
      <c r="R34" s="6" t="str">
        <f>($A$9)</f>
        <v>Debreczy I.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2"/>
      <c r="AI34" s="12"/>
      <c r="AJ34" s="12"/>
      <c r="AL34" s="12"/>
      <c r="AM34" s="12"/>
      <c r="AN34" s="12"/>
      <c r="AO34" s="12"/>
      <c r="AQ34" s="78"/>
      <c r="AR34" s="12"/>
    </row>
    <row r="35" spans="1:44" ht="20.25" x14ac:dyDescent="0.3">
      <c r="A35" s="63"/>
      <c r="B35" s="4"/>
      <c r="C35" s="2"/>
      <c r="D35" s="2"/>
      <c r="E35" s="6"/>
      <c r="F35" s="6"/>
      <c r="G35" s="6"/>
      <c r="H35" s="6"/>
      <c r="I35" s="6"/>
      <c r="J35" s="6"/>
      <c r="K35" s="2"/>
      <c r="L35" s="100" t="str">
        <f>($A$8)</f>
        <v>Horváth I.</v>
      </c>
      <c r="M35" s="2"/>
      <c r="N35" s="8">
        <v>0</v>
      </c>
      <c r="O35" s="68" t="s">
        <v>1</v>
      </c>
      <c r="P35" s="8">
        <v>1</v>
      </c>
      <c r="Q35" s="2"/>
      <c r="R35" s="6" t="str">
        <f>($A$10)</f>
        <v>Szatmári T.</v>
      </c>
      <c r="S35" s="6"/>
      <c r="T35" s="2"/>
      <c r="U35" s="2"/>
      <c r="V35" s="6"/>
      <c r="W35" s="2"/>
      <c r="X35" s="2"/>
      <c r="Y35" s="2"/>
      <c r="Z35" s="6"/>
      <c r="AA35" s="98"/>
      <c r="AB35" s="99"/>
      <c r="AC35" s="98"/>
      <c r="AD35" s="2"/>
      <c r="AE35" s="6"/>
      <c r="AF35" s="6"/>
      <c r="AG35" s="6"/>
      <c r="AH35" s="12"/>
      <c r="AI35" s="12"/>
      <c r="AJ35" s="12"/>
      <c r="AL35" s="12"/>
      <c r="AM35" s="12"/>
      <c r="AN35" s="12"/>
      <c r="AO35" s="12"/>
      <c r="AQ35" s="78"/>
    </row>
    <row r="36" spans="1:44" ht="3.75" customHeight="1" x14ac:dyDescent="0.3">
      <c r="A36" s="63"/>
      <c r="B36" s="4"/>
      <c r="C36" s="97"/>
      <c r="D36" s="5"/>
      <c r="E36" s="4"/>
      <c r="F36" s="4"/>
      <c r="G36" s="4"/>
      <c r="H36" s="4"/>
      <c r="I36" s="4"/>
      <c r="J36" s="4"/>
      <c r="K36" s="3"/>
      <c r="L36" s="3"/>
      <c r="M36" s="3"/>
      <c r="N36" s="96"/>
      <c r="O36" s="8"/>
      <c r="P36" s="74"/>
      <c r="Q36" s="95"/>
      <c r="R36" s="4"/>
      <c r="S36" s="4"/>
      <c r="T36" s="3"/>
      <c r="U36" s="3"/>
      <c r="V36" s="4"/>
      <c r="W36" s="3"/>
      <c r="X36" s="3"/>
      <c r="Y36" s="3"/>
      <c r="Z36" s="4"/>
      <c r="AA36" s="95"/>
      <c r="AB36" s="79"/>
      <c r="AC36" s="95"/>
      <c r="AD36" s="3"/>
      <c r="AE36" s="4"/>
      <c r="AF36" s="4"/>
      <c r="AG36" s="4"/>
      <c r="AH36" s="64"/>
    </row>
    <row r="37" spans="1:44" s="12" customFormat="1" ht="20.25" x14ac:dyDescent="0.3">
      <c r="A37" s="11">
        <v>6</v>
      </c>
      <c r="B37" s="101"/>
      <c r="C37" s="6"/>
      <c r="D37" s="10"/>
      <c r="E37" s="6"/>
      <c r="F37" s="6"/>
      <c r="G37" s="6"/>
      <c r="H37" s="6"/>
      <c r="I37" s="6"/>
      <c r="J37" s="6"/>
      <c r="K37" s="6"/>
      <c r="L37" s="100" t="str">
        <f>($A$3)</f>
        <v>Fülöp E.</v>
      </c>
      <c r="M37" s="6"/>
      <c r="N37" s="8">
        <v>0</v>
      </c>
      <c r="O37" s="68" t="s">
        <v>1</v>
      </c>
      <c r="P37" s="8">
        <v>1</v>
      </c>
      <c r="Q37" s="6"/>
      <c r="R37" s="6" t="str">
        <f>($A$5)</f>
        <v>Pákai Gy.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78"/>
    </row>
    <row r="38" spans="1:44" ht="20.25" x14ac:dyDescent="0.3">
      <c r="A38" s="63"/>
      <c r="B38" s="4"/>
      <c r="C38" s="2"/>
      <c r="D38" s="2"/>
      <c r="E38" s="6"/>
      <c r="F38" s="6"/>
      <c r="G38" s="6"/>
      <c r="H38" s="6"/>
      <c r="I38" s="6"/>
      <c r="J38" s="6"/>
      <c r="K38" s="2"/>
      <c r="L38" s="100" t="str">
        <f>($A$4)</f>
        <v>Mészáros Gy.</v>
      </c>
      <c r="M38" s="2"/>
      <c r="N38" s="8">
        <v>1</v>
      </c>
      <c r="O38" s="68" t="s">
        <v>1</v>
      </c>
      <c r="P38" s="8">
        <v>0</v>
      </c>
      <c r="Q38" s="2"/>
      <c r="R38" s="6" t="str">
        <f>($A$10)</f>
        <v>Szatmári T.</v>
      </c>
      <c r="S38" s="6"/>
      <c r="T38" s="2"/>
      <c r="U38" s="2"/>
      <c r="V38" s="6"/>
      <c r="W38" s="2"/>
      <c r="X38" s="2"/>
      <c r="Y38" s="2"/>
      <c r="Z38" s="6"/>
      <c r="AA38" s="98"/>
      <c r="AB38" s="99"/>
      <c r="AC38" s="98"/>
      <c r="AD38" s="2"/>
      <c r="AE38" s="6"/>
      <c r="AF38" s="6"/>
      <c r="AG38" s="6"/>
      <c r="AH38" s="12"/>
      <c r="AI38" s="12"/>
      <c r="AJ38" s="12"/>
      <c r="AL38" s="12"/>
      <c r="AM38" s="12"/>
      <c r="AN38" s="12"/>
      <c r="AO38" s="12"/>
      <c r="AQ38" s="78"/>
    </row>
    <row r="39" spans="1:44" ht="20.25" x14ac:dyDescent="0.3">
      <c r="A39" s="63"/>
      <c r="B39" s="4"/>
      <c r="C39" s="2"/>
      <c r="D39" s="10"/>
      <c r="E39" s="6"/>
      <c r="F39" s="6"/>
      <c r="G39" s="6"/>
      <c r="H39" s="6"/>
      <c r="I39" s="6"/>
      <c r="J39" s="6"/>
      <c r="K39" s="2"/>
      <c r="L39" s="100" t="str">
        <f>($A$6)</f>
        <v>Hidi A.</v>
      </c>
      <c r="M39" s="2"/>
      <c r="N39" s="8">
        <v>1</v>
      </c>
      <c r="O39" s="68" t="s">
        <v>1</v>
      </c>
      <c r="P39" s="8">
        <v>2</v>
      </c>
      <c r="Q39" s="6"/>
      <c r="R39" s="6" t="str">
        <f>($A$9)</f>
        <v>Debreczy I.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2"/>
      <c r="AI39" s="12"/>
      <c r="AJ39" s="12"/>
      <c r="AL39" s="12"/>
      <c r="AM39" s="12"/>
      <c r="AN39" s="12"/>
      <c r="AO39" s="12"/>
      <c r="AQ39" s="78"/>
      <c r="AR39" s="12"/>
    </row>
    <row r="40" spans="1:44" ht="20.25" x14ac:dyDescent="0.3">
      <c r="A40" s="63"/>
      <c r="B40" s="4"/>
      <c r="C40" s="2"/>
      <c r="D40" s="2"/>
      <c r="E40" s="6"/>
      <c r="F40" s="6"/>
      <c r="G40" s="6"/>
      <c r="H40" s="6"/>
      <c r="I40" s="6"/>
      <c r="J40" s="6"/>
      <c r="K40" s="2"/>
      <c r="L40" s="100" t="str">
        <f>($A$7)</f>
        <v>Takács Z.</v>
      </c>
      <c r="M40" s="2"/>
      <c r="N40" s="8">
        <v>0</v>
      </c>
      <c r="O40" s="68" t="s">
        <v>1</v>
      </c>
      <c r="P40" s="8">
        <v>1</v>
      </c>
      <c r="Q40" s="2"/>
      <c r="R40" s="6" t="str">
        <f>($A$8)</f>
        <v>Horváth I.</v>
      </c>
      <c r="S40" s="6"/>
      <c r="T40" s="2"/>
      <c r="U40" s="2"/>
      <c r="V40" s="6"/>
      <c r="W40" s="2"/>
      <c r="X40" s="2"/>
      <c r="Y40" s="2"/>
      <c r="Z40" s="6"/>
      <c r="AA40" s="98"/>
      <c r="AB40" s="99"/>
      <c r="AC40" s="98"/>
      <c r="AD40" s="2"/>
      <c r="AE40" s="6"/>
      <c r="AF40" s="6"/>
      <c r="AG40" s="6"/>
      <c r="AH40" s="12"/>
      <c r="AI40" s="12"/>
      <c r="AJ40" s="12"/>
      <c r="AL40" s="12"/>
      <c r="AM40" s="12"/>
      <c r="AN40" s="12"/>
      <c r="AO40" s="12"/>
      <c r="AQ40" s="78"/>
    </row>
    <row r="41" spans="1:44" ht="3.75" customHeight="1" x14ac:dyDescent="0.3">
      <c r="A41" s="63"/>
      <c r="B41" s="4"/>
      <c r="C41" s="97"/>
      <c r="D41" s="5"/>
      <c r="E41" s="4"/>
      <c r="F41" s="4"/>
      <c r="G41" s="4"/>
      <c r="H41" s="4"/>
      <c r="I41" s="4"/>
      <c r="J41" s="4"/>
      <c r="K41" s="3"/>
      <c r="L41" s="3"/>
      <c r="M41" s="3"/>
      <c r="N41" s="96"/>
      <c r="O41" s="8"/>
      <c r="P41" s="74"/>
      <c r="Q41" s="95"/>
      <c r="R41" s="4"/>
      <c r="S41" s="4"/>
      <c r="T41" s="3"/>
      <c r="U41" s="3"/>
      <c r="V41" s="4"/>
      <c r="W41" s="3"/>
      <c r="X41" s="3"/>
      <c r="Y41" s="3"/>
      <c r="Z41" s="4"/>
      <c r="AA41" s="95"/>
      <c r="AB41" s="79"/>
      <c r="AC41" s="95"/>
      <c r="AD41" s="3"/>
      <c r="AE41" s="4"/>
      <c r="AF41" s="4"/>
      <c r="AG41" s="4"/>
      <c r="AH41" s="64"/>
    </row>
    <row r="42" spans="1:44" s="12" customFormat="1" ht="20.25" x14ac:dyDescent="0.3">
      <c r="A42" s="11">
        <v>7</v>
      </c>
      <c r="B42" s="101"/>
      <c r="C42" s="6"/>
      <c r="D42" s="10"/>
      <c r="E42" s="6"/>
      <c r="F42" s="6"/>
      <c r="G42" s="6"/>
      <c r="H42" s="6"/>
      <c r="I42" s="6"/>
      <c r="J42" s="6"/>
      <c r="K42" s="6"/>
      <c r="L42" s="100" t="str">
        <f>($A$3)</f>
        <v>Fülöp E.</v>
      </c>
      <c r="M42" s="6"/>
      <c r="N42" s="8">
        <v>2</v>
      </c>
      <c r="O42" s="68" t="s">
        <v>1</v>
      </c>
      <c r="P42" s="8">
        <v>1</v>
      </c>
      <c r="Q42" s="6"/>
      <c r="R42" s="6" t="str">
        <f>($A$4)</f>
        <v>Mészáros Gy.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78"/>
    </row>
    <row r="43" spans="1:44" ht="20.25" x14ac:dyDescent="0.3">
      <c r="A43" s="63"/>
      <c r="B43" s="4"/>
      <c r="C43" s="2"/>
      <c r="D43" s="2"/>
      <c r="E43" s="6"/>
      <c r="F43" s="6"/>
      <c r="G43" s="6"/>
      <c r="H43" s="6"/>
      <c r="I43" s="6"/>
      <c r="J43" s="6"/>
      <c r="K43" s="2"/>
      <c r="L43" s="100" t="str">
        <f>($A$5)</f>
        <v>Pákai Gy.</v>
      </c>
      <c r="M43" s="2"/>
      <c r="N43" s="8">
        <v>1</v>
      </c>
      <c r="O43" s="68" t="s">
        <v>1</v>
      </c>
      <c r="P43" s="8">
        <v>2</v>
      </c>
      <c r="Q43" s="2"/>
      <c r="R43" s="6" t="str">
        <f>($A$9)</f>
        <v>Debreczy I.</v>
      </c>
      <c r="S43" s="6"/>
      <c r="T43" s="2"/>
      <c r="U43" s="2"/>
      <c r="V43" s="6"/>
      <c r="W43" s="2"/>
      <c r="X43" s="2"/>
      <c r="Y43" s="2"/>
      <c r="Z43" s="6"/>
      <c r="AA43" s="98"/>
      <c r="AB43" s="99"/>
      <c r="AC43" s="98"/>
      <c r="AD43" s="2"/>
      <c r="AE43" s="6"/>
      <c r="AF43" s="6"/>
      <c r="AG43" s="6"/>
      <c r="AH43" s="12"/>
      <c r="AI43" s="12"/>
      <c r="AJ43" s="12"/>
      <c r="AL43" s="12"/>
      <c r="AM43" s="12"/>
      <c r="AN43" s="12"/>
      <c r="AO43" s="12"/>
      <c r="AQ43" s="78"/>
    </row>
    <row r="44" spans="1:44" ht="20.25" x14ac:dyDescent="0.3">
      <c r="A44" s="63"/>
      <c r="B44" s="4"/>
      <c r="C44" s="2"/>
      <c r="D44" s="10"/>
      <c r="E44" s="6"/>
      <c r="F44" s="6"/>
      <c r="G44" s="6"/>
      <c r="H44" s="6"/>
      <c r="I44" s="6"/>
      <c r="J44" s="6"/>
      <c r="K44" s="2"/>
      <c r="L44" s="100" t="str">
        <f>($A$6)</f>
        <v>Hidi A.</v>
      </c>
      <c r="M44" s="2"/>
      <c r="N44" s="8">
        <v>0</v>
      </c>
      <c r="O44" s="68" t="s">
        <v>1</v>
      </c>
      <c r="P44" s="8">
        <v>1</v>
      </c>
      <c r="Q44" s="6"/>
      <c r="R44" s="6" t="str">
        <f>($A$8)</f>
        <v>Horváth I.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2"/>
      <c r="AI44" s="12"/>
      <c r="AJ44" s="12"/>
      <c r="AL44" s="12"/>
      <c r="AM44" s="12"/>
      <c r="AN44" s="12"/>
      <c r="AO44" s="12"/>
      <c r="AQ44" s="78"/>
      <c r="AR44" s="12"/>
    </row>
    <row r="45" spans="1:44" ht="20.25" x14ac:dyDescent="0.3">
      <c r="A45" s="63"/>
      <c r="B45" s="4"/>
      <c r="C45" s="2"/>
      <c r="D45" s="2"/>
      <c r="E45" s="6"/>
      <c r="F45" s="6"/>
      <c r="G45" s="6"/>
      <c r="H45" s="6"/>
      <c r="I45" s="6"/>
      <c r="J45" s="6"/>
      <c r="K45" s="2"/>
      <c r="L45" s="100" t="str">
        <f>($A$7)</f>
        <v>Takács Z.</v>
      </c>
      <c r="M45" s="2"/>
      <c r="N45" s="8">
        <v>0</v>
      </c>
      <c r="O45" s="68" t="s">
        <v>1</v>
      </c>
      <c r="P45" s="8">
        <v>1</v>
      </c>
      <c r="Q45" s="2"/>
      <c r="R45" s="6" t="str">
        <f>($A$10)</f>
        <v>Szatmári T.</v>
      </c>
      <c r="S45" s="6"/>
      <c r="T45" s="2"/>
      <c r="U45" s="2"/>
      <c r="V45" s="6"/>
      <c r="W45" s="2"/>
      <c r="X45" s="2"/>
      <c r="Y45" s="2"/>
      <c r="Z45" s="6"/>
      <c r="AA45" s="98"/>
      <c r="AB45" s="99"/>
      <c r="AC45" s="98"/>
      <c r="AD45" s="2"/>
      <c r="AE45" s="6"/>
      <c r="AF45" s="6"/>
      <c r="AG45" s="6"/>
      <c r="AH45" s="12"/>
      <c r="AI45" s="12"/>
      <c r="AJ45" s="12"/>
      <c r="AL45" s="12"/>
      <c r="AM45" s="12"/>
      <c r="AN45" s="12"/>
      <c r="AO45" s="12"/>
      <c r="AQ45" s="78"/>
    </row>
    <row r="46" spans="1:44" ht="3.75" customHeight="1" x14ac:dyDescent="0.3">
      <c r="A46" s="63"/>
      <c r="B46" s="4"/>
      <c r="C46" s="97"/>
      <c r="D46" s="5"/>
      <c r="E46" s="4"/>
      <c r="F46" s="4"/>
      <c r="G46" s="4"/>
      <c r="H46" s="4"/>
      <c r="I46" s="4"/>
      <c r="J46" s="4"/>
      <c r="K46" s="3"/>
      <c r="L46" s="3"/>
      <c r="M46" s="3"/>
      <c r="N46" s="96"/>
      <c r="O46" s="8"/>
      <c r="P46" s="74"/>
      <c r="Q46" s="95"/>
      <c r="R46" s="4"/>
      <c r="S46" s="4"/>
      <c r="T46" s="3"/>
      <c r="U46" s="3"/>
      <c r="V46" s="4"/>
      <c r="W46" s="3"/>
      <c r="X46" s="3"/>
      <c r="Y46" s="3"/>
      <c r="Z46" s="4"/>
      <c r="AA46" s="95"/>
      <c r="AB46" s="79"/>
      <c r="AC46" s="95"/>
      <c r="AD46" s="3"/>
      <c r="AE46" s="4"/>
      <c r="AF46" s="4"/>
      <c r="AG46" s="4"/>
      <c r="AH46" s="64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"/>
  <cols>
    <col min="1" max="1" width="21.28515625" style="1" bestFit="1" customWidth="1"/>
    <col min="2" max="25" width="2.85546875" style="1" customWidth="1"/>
    <col min="26" max="26" width="1.42578125" style="1" customWidth="1"/>
    <col min="27" max="30" width="3" style="1" customWidth="1"/>
    <col min="31" max="31" width="3.85546875" style="1" bestFit="1" customWidth="1"/>
    <col min="32" max="32" width="3" style="1" customWidth="1"/>
    <col min="33" max="33" width="3.85546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28515625" style="1" bestFit="1" customWidth="1"/>
    <col min="258" max="281" width="2.85546875" style="1" customWidth="1"/>
    <col min="282" max="282" width="1.42578125" style="1" customWidth="1"/>
    <col min="283" max="286" width="3" style="1" customWidth="1"/>
    <col min="287" max="287" width="2.5703125" style="1" bestFit="1" customWidth="1"/>
    <col min="288" max="288" width="3" style="1" customWidth="1"/>
    <col min="289" max="289" width="3.85546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28515625" style="1" bestFit="1" customWidth="1"/>
    <col min="514" max="537" width="2.85546875" style="1" customWidth="1"/>
    <col min="538" max="538" width="1.42578125" style="1" customWidth="1"/>
    <col min="539" max="542" width="3" style="1" customWidth="1"/>
    <col min="543" max="543" width="2.5703125" style="1" bestFit="1" customWidth="1"/>
    <col min="544" max="544" width="3" style="1" customWidth="1"/>
    <col min="545" max="545" width="3.85546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28515625" style="1" bestFit="1" customWidth="1"/>
    <col min="770" max="793" width="2.85546875" style="1" customWidth="1"/>
    <col min="794" max="794" width="1.42578125" style="1" customWidth="1"/>
    <col min="795" max="798" width="3" style="1" customWidth="1"/>
    <col min="799" max="799" width="2.5703125" style="1" bestFit="1" customWidth="1"/>
    <col min="800" max="800" width="3" style="1" customWidth="1"/>
    <col min="801" max="801" width="3.85546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28515625" style="1" bestFit="1" customWidth="1"/>
    <col min="1026" max="1049" width="2.85546875" style="1" customWidth="1"/>
    <col min="1050" max="1050" width="1.42578125" style="1" customWidth="1"/>
    <col min="1051" max="1054" width="3" style="1" customWidth="1"/>
    <col min="1055" max="1055" width="2.5703125" style="1" bestFit="1" customWidth="1"/>
    <col min="1056" max="1056" width="3" style="1" customWidth="1"/>
    <col min="1057" max="1057" width="3.85546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28515625" style="1" bestFit="1" customWidth="1"/>
    <col min="1282" max="1305" width="2.85546875" style="1" customWidth="1"/>
    <col min="1306" max="1306" width="1.42578125" style="1" customWidth="1"/>
    <col min="1307" max="1310" width="3" style="1" customWidth="1"/>
    <col min="1311" max="1311" width="2.5703125" style="1" bestFit="1" customWidth="1"/>
    <col min="1312" max="1312" width="3" style="1" customWidth="1"/>
    <col min="1313" max="1313" width="3.85546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28515625" style="1" bestFit="1" customWidth="1"/>
    <col min="1538" max="1561" width="2.85546875" style="1" customWidth="1"/>
    <col min="1562" max="1562" width="1.42578125" style="1" customWidth="1"/>
    <col min="1563" max="1566" width="3" style="1" customWidth="1"/>
    <col min="1567" max="1567" width="2.5703125" style="1" bestFit="1" customWidth="1"/>
    <col min="1568" max="1568" width="3" style="1" customWidth="1"/>
    <col min="1569" max="1569" width="3.85546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28515625" style="1" bestFit="1" customWidth="1"/>
    <col min="1794" max="1817" width="2.85546875" style="1" customWidth="1"/>
    <col min="1818" max="1818" width="1.42578125" style="1" customWidth="1"/>
    <col min="1819" max="1822" width="3" style="1" customWidth="1"/>
    <col min="1823" max="1823" width="2.5703125" style="1" bestFit="1" customWidth="1"/>
    <col min="1824" max="1824" width="3" style="1" customWidth="1"/>
    <col min="1825" max="1825" width="3.85546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28515625" style="1" bestFit="1" customWidth="1"/>
    <col min="2050" max="2073" width="2.85546875" style="1" customWidth="1"/>
    <col min="2074" max="2074" width="1.42578125" style="1" customWidth="1"/>
    <col min="2075" max="2078" width="3" style="1" customWidth="1"/>
    <col min="2079" max="2079" width="2.5703125" style="1" bestFit="1" customWidth="1"/>
    <col min="2080" max="2080" width="3" style="1" customWidth="1"/>
    <col min="2081" max="2081" width="3.85546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28515625" style="1" bestFit="1" customWidth="1"/>
    <col min="2306" max="2329" width="2.85546875" style="1" customWidth="1"/>
    <col min="2330" max="2330" width="1.42578125" style="1" customWidth="1"/>
    <col min="2331" max="2334" width="3" style="1" customWidth="1"/>
    <col min="2335" max="2335" width="2.5703125" style="1" bestFit="1" customWidth="1"/>
    <col min="2336" max="2336" width="3" style="1" customWidth="1"/>
    <col min="2337" max="2337" width="3.85546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28515625" style="1" bestFit="1" customWidth="1"/>
    <col min="2562" max="2585" width="2.85546875" style="1" customWidth="1"/>
    <col min="2586" max="2586" width="1.42578125" style="1" customWidth="1"/>
    <col min="2587" max="2590" width="3" style="1" customWidth="1"/>
    <col min="2591" max="2591" width="2.5703125" style="1" bestFit="1" customWidth="1"/>
    <col min="2592" max="2592" width="3" style="1" customWidth="1"/>
    <col min="2593" max="2593" width="3.85546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28515625" style="1" bestFit="1" customWidth="1"/>
    <col min="2818" max="2841" width="2.85546875" style="1" customWidth="1"/>
    <col min="2842" max="2842" width="1.42578125" style="1" customWidth="1"/>
    <col min="2843" max="2846" width="3" style="1" customWidth="1"/>
    <col min="2847" max="2847" width="2.5703125" style="1" bestFit="1" customWidth="1"/>
    <col min="2848" max="2848" width="3" style="1" customWidth="1"/>
    <col min="2849" max="2849" width="3.85546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28515625" style="1" bestFit="1" customWidth="1"/>
    <col min="3074" max="3097" width="2.85546875" style="1" customWidth="1"/>
    <col min="3098" max="3098" width="1.42578125" style="1" customWidth="1"/>
    <col min="3099" max="3102" width="3" style="1" customWidth="1"/>
    <col min="3103" max="3103" width="2.5703125" style="1" bestFit="1" customWidth="1"/>
    <col min="3104" max="3104" width="3" style="1" customWidth="1"/>
    <col min="3105" max="3105" width="3.85546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28515625" style="1" bestFit="1" customWidth="1"/>
    <col min="3330" max="3353" width="2.85546875" style="1" customWidth="1"/>
    <col min="3354" max="3354" width="1.42578125" style="1" customWidth="1"/>
    <col min="3355" max="3358" width="3" style="1" customWidth="1"/>
    <col min="3359" max="3359" width="2.5703125" style="1" bestFit="1" customWidth="1"/>
    <col min="3360" max="3360" width="3" style="1" customWidth="1"/>
    <col min="3361" max="3361" width="3.85546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28515625" style="1" bestFit="1" customWidth="1"/>
    <col min="3586" max="3609" width="2.85546875" style="1" customWidth="1"/>
    <col min="3610" max="3610" width="1.42578125" style="1" customWidth="1"/>
    <col min="3611" max="3614" width="3" style="1" customWidth="1"/>
    <col min="3615" max="3615" width="2.5703125" style="1" bestFit="1" customWidth="1"/>
    <col min="3616" max="3616" width="3" style="1" customWidth="1"/>
    <col min="3617" max="3617" width="3.85546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28515625" style="1" bestFit="1" customWidth="1"/>
    <col min="3842" max="3865" width="2.85546875" style="1" customWidth="1"/>
    <col min="3866" max="3866" width="1.42578125" style="1" customWidth="1"/>
    <col min="3867" max="3870" width="3" style="1" customWidth="1"/>
    <col min="3871" max="3871" width="2.5703125" style="1" bestFit="1" customWidth="1"/>
    <col min="3872" max="3872" width="3" style="1" customWidth="1"/>
    <col min="3873" max="3873" width="3.85546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28515625" style="1" bestFit="1" customWidth="1"/>
    <col min="4098" max="4121" width="2.85546875" style="1" customWidth="1"/>
    <col min="4122" max="4122" width="1.42578125" style="1" customWidth="1"/>
    <col min="4123" max="4126" width="3" style="1" customWidth="1"/>
    <col min="4127" max="4127" width="2.5703125" style="1" bestFit="1" customWidth="1"/>
    <col min="4128" max="4128" width="3" style="1" customWidth="1"/>
    <col min="4129" max="4129" width="3.85546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28515625" style="1" bestFit="1" customWidth="1"/>
    <col min="4354" max="4377" width="2.85546875" style="1" customWidth="1"/>
    <col min="4378" max="4378" width="1.42578125" style="1" customWidth="1"/>
    <col min="4379" max="4382" width="3" style="1" customWidth="1"/>
    <col min="4383" max="4383" width="2.5703125" style="1" bestFit="1" customWidth="1"/>
    <col min="4384" max="4384" width="3" style="1" customWidth="1"/>
    <col min="4385" max="4385" width="3.85546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28515625" style="1" bestFit="1" customWidth="1"/>
    <col min="4610" max="4633" width="2.85546875" style="1" customWidth="1"/>
    <col min="4634" max="4634" width="1.42578125" style="1" customWidth="1"/>
    <col min="4635" max="4638" width="3" style="1" customWidth="1"/>
    <col min="4639" max="4639" width="2.5703125" style="1" bestFit="1" customWidth="1"/>
    <col min="4640" max="4640" width="3" style="1" customWidth="1"/>
    <col min="4641" max="4641" width="3.85546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28515625" style="1" bestFit="1" customWidth="1"/>
    <col min="4866" max="4889" width="2.85546875" style="1" customWidth="1"/>
    <col min="4890" max="4890" width="1.42578125" style="1" customWidth="1"/>
    <col min="4891" max="4894" width="3" style="1" customWidth="1"/>
    <col min="4895" max="4895" width="2.5703125" style="1" bestFit="1" customWidth="1"/>
    <col min="4896" max="4896" width="3" style="1" customWidth="1"/>
    <col min="4897" max="4897" width="3.85546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28515625" style="1" bestFit="1" customWidth="1"/>
    <col min="5122" max="5145" width="2.85546875" style="1" customWidth="1"/>
    <col min="5146" max="5146" width="1.42578125" style="1" customWidth="1"/>
    <col min="5147" max="5150" width="3" style="1" customWidth="1"/>
    <col min="5151" max="5151" width="2.5703125" style="1" bestFit="1" customWidth="1"/>
    <col min="5152" max="5152" width="3" style="1" customWidth="1"/>
    <col min="5153" max="5153" width="3.85546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28515625" style="1" bestFit="1" customWidth="1"/>
    <col min="5378" max="5401" width="2.85546875" style="1" customWidth="1"/>
    <col min="5402" max="5402" width="1.42578125" style="1" customWidth="1"/>
    <col min="5403" max="5406" width="3" style="1" customWidth="1"/>
    <col min="5407" max="5407" width="2.5703125" style="1" bestFit="1" customWidth="1"/>
    <col min="5408" max="5408" width="3" style="1" customWidth="1"/>
    <col min="5409" max="5409" width="3.85546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28515625" style="1" bestFit="1" customWidth="1"/>
    <col min="5634" max="5657" width="2.85546875" style="1" customWidth="1"/>
    <col min="5658" max="5658" width="1.42578125" style="1" customWidth="1"/>
    <col min="5659" max="5662" width="3" style="1" customWidth="1"/>
    <col min="5663" max="5663" width="2.5703125" style="1" bestFit="1" customWidth="1"/>
    <col min="5664" max="5664" width="3" style="1" customWidth="1"/>
    <col min="5665" max="5665" width="3.85546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28515625" style="1" bestFit="1" customWidth="1"/>
    <col min="5890" max="5913" width="2.85546875" style="1" customWidth="1"/>
    <col min="5914" max="5914" width="1.42578125" style="1" customWidth="1"/>
    <col min="5915" max="5918" width="3" style="1" customWidth="1"/>
    <col min="5919" max="5919" width="2.5703125" style="1" bestFit="1" customWidth="1"/>
    <col min="5920" max="5920" width="3" style="1" customWidth="1"/>
    <col min="5921" max="5921" width="3.85546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28515625" style="1" bestFit="1" customWidth="1"/>
    <col min="6146" max="6169" width="2.85546875" style="1" customWidth="1"/>
    <col min="6170" max="6170" width="1.42578125" style="1" customWidth="1"/>
    <col min="6171" max="6174" width="3" style="1" customWidth="1"/>
    <col min="6175" max="6175" width="2.5703125" style="1" bestFit="1" customWidth="1"/>
    <col min="6176" max="6176" width="3" style="1" customWidth="1"/>
    <col min="6177" max="6177" width="3.85546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28515625" style="1" bestFit="1" customWidth="1"/>
    <col min="6402" max="6425" width="2.85546875" style="1" customWidth="1"/>
    <col min="6426" max="6426" width="1.42578125" style="1" customWidth="1"/>
    <col min="6427" max="6430" width="3" style="1" customWidth="1"/>
    <col min="6431" max="6431" width="2.5703125" style="1" bestFit="1" customWidth="1"/>
    <col min="6432" max="6432" width="3" style="1" customWidth="1"/>
    <col min="6433" max="6433" width="3.85546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28515625" style="1" bestFit="1" customWidth="1"/>
    <col min="6658" max="6681" width="2.85546875" style="1" customWidth="1"/>
    <col min="6682" max="6682" width="1.42578125" style="1" customWidth="1"/>
    <col min="6683" max="6686" width="3" style="1" customWidth="1"/>
    <col min="6687" max="6687" width="2.5703125" style="1" bestFit="1" customWidth="1"/>
    <col min="6688" max="6688" width="3" style="1" customWidth="1"/>
    <col min="6689" max="6689" width="3.85546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28515625" style="1" bestFit="1" customWidth="1"/>
    <col min="6914" max="6937" width="2.85546875" style="1" customWidth="1"/>
    <col min="6938" max="6938" width="1.42578125" style="1" customWidth="1"/>
    <col min="6939" max="6942" width="3" style="1" customWidth="1"/>
    <col min="6943" max="6943" width="2.5703125" style="1" bestFit="1" customWidth="1"/>
    <col min="6944" max="6944" width="3" style="1" customWidth="1"/>
    <col min="6945" max="6945" width="3.85546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28515625" style="1" bestFit="1" customWidth="1"/>
    <col min="7170" max="7193" width="2.85546875" style="1" customWidth="1"/>
    <col min="7194" max="7194" width="1.42578125" style="1" customWidth="1"/>
    <col min="7195" max="7198" width="3" style="1" customWidth="1"/>
    <col min="7199" max="7199" width="2.5703125" style="1" bestFit="1" customWidth="1"/>
    <col min="7200" max="7200" width="3" style="1" customWidth="1"/>
    <col min="7201" max="7201" width="3.85546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28515625" style="1" bestFit="1" customWidth="1"/>
    <col min="7426" max="7449" width="2.85546875" style="1" customWidth="1"/>
    <col min="7450" max="7450" width="1.42578125" style="1" customWidth="1"/>
    <col min="7451" max="7454" width="3" style="1" customWidth="1"/>
    <col min="7455" max="7455" width="2.5703125" style="1" bestFit="1" customWidth="1"/>
    <col min="7456" max="7456" width="3" style="1" customWidth="1"/>
    <col min="7457" max="7457" width="3.85546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28515625" style="1" bestFit="1" customWidth="1"/>
    <col min="7682" max="7705" width="2.85546875" style="1" customWidth="1"/>
    <col min="7706" max="7706" width="1.42578125" style="1" customWidth="1"/>
    <col min="7707" max="7710" width="3" style="1" customWidth="1"/>
    <col min="7711" max="7711" width="2.5703125" style="1" bestFit="1" customWidth="1"/>
    <col min="7712" max="7712" width="3" style="1" customWidth="1"/>
    <col min="7713" max="7713" width="3.85546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28515625" style="1" bestFit="1" customWidth="1"/>
    <col min="7938" max="7961" width="2.85546875" style="1" customWidth="1"/>
    <col min="7962" max="7962" width="1.42578125" style="1" customWidth="1"/>
    <col min="7963" max="7966" width="3" style="1" customWidth="1"/>
    <col min="7967" max="7967" width="2.5703125" style="1" bestFit="1" customWidth="1"/>
    <col min="7968" max="7968" width="3" style="1" customWidth="1"/>
    <col min="7969" max="7969" width="3.85546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28515625" style="1" bestFit="1" customWidth="1"/>
    <col min="8194" max="8217" width="2.85546875" style="1" customWidth="1"/>
    <col min="8218" max="8218" width="1.42578125" style="1" customWidth="1"/>
    <col min="8219" max="8222" width="3" style="1" customWidth="1"/>
    <col min="8223" max="8223" width="2.5703125" style="1" bestFit="1" customWidth="1"/>
    <col min="8224" max="8224" width="3" style="1" customWidth="1"/>
    <col min="8225" max="8225" width="3.85546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28515625" style="1" bestFit="1" customWidth="1"/>
    <col min="8450" max="8473" width="2.85546875" style="1" customWidth="1"/>
    <col min="8474" max="8474" width="1.42578125" style="1" customWidth="1"/>
    <col min="8475" max="8478" width="3" style="1" customWidth="1"/>
    <col min="8479" max="8479" width="2.5703125" style="1" bestFit="1" customWidth="1"/>
    <col min="8480" max="8480" width="3" style="1" customWidth="1"/>
    <col min="8481" max="8481" width="3.85546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28515625" style="1" bestFit="1" customWidth="1"/>
    <col min="8706" max="8729" width="2.85546875" style="1" customWidth="1"/>
    <col min="8730" max="8730" width="1.42578125" style="1" customWidth="1"/>
    <col min="8731" max="8734" width="3" style="1" customWidth="1"/>
    <col min="8735" max="8735" width="2.5703125" style="1" bestFit="1" customWidth="1"/>
    <col min="8736" max="8736" width="3" style="1" customWidth="1"/>
    <col min="8737" max="8737" width="3.85546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28515625" style="1" bestFit="1" customWidth="1"/>
    <col min="8962" max="8985" width="2.85546875" style="1" customWidth="1"/>
    <col min="8986" max="8986" width="1.42578125" style="1" customWidth="1"/>
    <col min="8987" max="8990" width="3" style="1" customWidth="1"/>
    <col min="8991" max="8991" width="2.5703125" style="1" bestFit="1" customWidth="1"/>
    <col min="8992" max="8992" width="3" style="1" customWidth="1"/>
    <col min="8993" max="8993" width="3.85546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28515625" style="1" bestFit="1" customWidth="1"/>
    <col min="9218" max="9241" width="2.85546875" style="1" customWidth="1"/>
    <col min="9242" max="9242" width="1.42578125" style="1" customWidth="1"/>
    <col min="9243" max="9246" width="3" style="1" customWidth="1"/>
    <col min="9247" max="9247" width="2.5703125" style="1" bestFit="1" customWidth="1"/>
    <col min="9248" max="9248" width="3" style="1" customWidth="1"/>
    <col min="9249" max="9249" width="3.85546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28515625" style="1" bestFit="1" customWidth="1"/>
    <col min="9474" max="9497" width="2.85546875" style="1" customWidth="1"/>
    <col min="9498" max="9498" width="1.42578125" style="1" customWidth="1"/>
    <col min="9499" max="9502" width="3" style="1" customWidth="1"/>
    <col min="9503" max="9503" width="2.5703125" style="1" bestFit="1" customWidth="1"/>
    <col min="9504" max="9504" width="3" style="1" customWidth="1"/>
    <col min="9505" max="9505" width="3.85546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28515625" style="1" bestFit="1" customWidth="1"/>
    <col min="9730" max="9753" width="2.85546875" style="1" customWidth="1"/>
    <col min="9754" max="9754" width="1.42578125" style="1" customWidth="1"/>
    <col min="9755" max="9758" width="3" style="1" customWidth="1"/>
    <col min="9759" max="9759" width="2.5703125" style="1" bestFit="1" customWidth="1"/>
    <col min="9760" max="9760" width="3" style="1" customWidth="1"/>
    <col min="9761" max="9761" width="3.85546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28515625" style="1" bestFit="1" customWidth="1"/>
    <col min="9986" max="10009" width="2.85546875" style="1" customWidth="1"/>
    <col min="10010" max="10010" width="1.42578125" style="1" customWidth="1"/>
    <col min="10011" max="10014" width="3" style="1" customWidth="1"/>
    <col min="10015" max="10015" width="2.5703125" style="1" bestFit="1" customWidth="1"/>
    <col min="10016" max="10016" width="3" style="1" customWidth="1"/>
    <col min="10017" max="10017" width="3.85546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28515625" style="1" bestFit="1" customWidth="1"/>
    <col min="10242" max="10265" width="2.85546875" style="1" customWidth="1"/>
    <col min="10266" max="10266" width="1.42578125" style="1" customWidth="1"/>
    <col min="10267" max="10270" width="3" style="1" customWidth="1"/>
    <col min="10271" max="10271" width="2.5703125" style="1" bestFit="1" customWidth="1"/>
    <col min="10272" max="10272" width="3" style="1" customWidth="1"/>
    <col min="10273" max="10273" width="3.85546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28515625" style="1" bestFit="1" customWidth="1"/>
    <col min="10498" max="10521" width="2.85546875" style="1" customWidth="1"/>
    <col min="10522" max="10522" width="1.42578125" style="1" customWidth="1"/>
    <col min="10523" max="10526" width="3" style="1" customWidth="1"/>
    <col min="10527" max="10527" width="2.5703125" style="1" bestFit="1" customWidth="1"/>
    <col min="10528" max="10528" width="3" style="1" customWidth="1"/>
    <col min="10529" max="10529" width="3.85546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28515625" style="1" bestFit="1" customWidth="1"/>
    <col min="10754" max="10777" width="2.85546875" style="1" customWidth="1"/>
    <col min="10778" max="10778" width="1.42578125" style="1" customWidth="1"/>
    <col min="10779" max="10782" width="3" style="1" customWidth="1"/>
    <col min="10783" max="10783" width="2.5703125" style="1" bestFit="1" customWidth="1"/>
    <col min="10784" max="10784" width="3" style="1" customWidth="1"/>
    <col min="10785" max="10785" width="3.85546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28515625" style="1" bestFit="1" customWidth="1"/>
    <col min="11010" max="11033" width="2.85546875" style="1" customWidth="1"/>
    <col min="11034" max="11034" width="1.42578125" style="1" customWidth="1"/>
    <col min="11035" max="11038" width="3" style="1" customWidth="1"/>
    <col min="11039" max="11039" width="2.5703125" style="1" bestFit="1" customWidth="1"/>
    <col min="11040" max="11040" width="3" style="1" customWidth="1"/>
    <col min="11041" max="11041" width="3.85546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28515625" style="1" bestFit="1" customWidth="1"/>
    <col min="11266" max="11289" width="2.85546875" style="1" customWidth="1"/>
    <col min="11290" max="11290" width="1.42578125" style="1" customWidth="1"/>
    <col min="11291" max="11294" width="3" style="1" customWidth="1"/>
    <col min="11295" max="11295" width="2.5703125" style="1" bestFit="1" customWidth="1"/>
    <col min="11296" max="11296" width="3" style="1" customWidth="1"/>
    <col min="11297" max="11297" width="3.85546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28515625" style="1" bestFit="1" customWidth="1"/>
    <col min="11522" max="11545" width="2.85546875" style="1" customWidth="1"/>
    <col min="11546" max="11546" width="1.42578125" style="1" customWidth="1"/>
    <col min="11547" max="11550" width="3" style="1" customWidth="1"/>
    <col min="11551" max="11551" width="2.5703125" style="1" bestFit="1" customWidth="1"/>
    <col min="11552" max="11552" width="3" style="1" customWidth="1"/>
    <col min="11553" max="11553" width="3.85546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28515625" style="1" bestFit="1" customWidth="1"/>
    <col min="11778" max="11801" width="2.85546875" style="1" customWidth="1"/>
    <col min="11802" max="11802" width="1.42578125" style="1" customWidth="1"/>
    <col min="11803" max="11806" width="3" style="1" customWidth="1"/>
    <col min="11807" max="11807" width="2.5703125" style="1" bestFit="1" customWidth="1"/>
    <col min="11808" max="11808" width="3" style="1" customWidth="1"/>
    <col min="11809" max="11809" width="3.85546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28515625" style="1" bestFit="1" customWidth="1"/>
    <col min="12034" max="12057" width="2.85546875" style="1" customWidth="1"/>
    <col min="12058" max="12058" width="1.42578125" style="1" customWidth="1"/>
    <col min="12059" max="12062" width="3" style="1" customWidth="1"/>
    <col min="12063" max="12063" width="2.5703125" style="1" bestFit="1" customWidth="1"/>
    <col min="12064" max="12064" width="3" style="1" customWidth="1"/>
    <col min="12065" max="12065" width="3.85546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28515625" style="1" bestFit="1" customWidth="1"/>
    <col min="12290" max="12313" width="2.85546875" style="1" customWidth="1"/>
    <col min="12314" max="12314" width="1.42578125" style="1" customWidth="1"/>
    <col min="12315" max="12318" width="3" style="1" customWidth="1"/>
    <col min="12319" max="12319" width="2.5703125" style="1" bestFit="1" customWidth="1"/>
    <col min="12320" max="12320" width="3" style="1" customWidth="1"/>
    <col min="12321" max="12321" width="3.85546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28515625" style="1" bestFit="1" customWidth="1"/>
    <col min="12546" max="12569" width="2.85546875" style="1" customWidth="1"/>
    <col min="12570" max="12570" width="1.42578125" style="1" customWidth="1"/>
    <col min="12571" max="12574" width="3" style="1" customWidth="1"/>
    <col min="12575" max="12575" width="2.5703125" style="1" bestFit="1" customWidth="1"/>
    <col min="12576" max="12576" width="3" style="1" customWidth="1"/>
    <col min="12577" max="12577" width="3.85546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28515625" style="1" bestFit="1" customWidth="1"/>
    <col min="12802" max="12825" width="2.85546875" style="1" customWidth="1"/>
    <col min="12826" max="12826" width="1.42578125" style="1" customWidth="1"/>
    <col min="12827" max="12830" width="3" style="1" customWidth="1"/>
    <col min="12831" max="12831" width="2.5703125" style="1" bestFit="1" customWidth="1"/>
    <col min="12832" max="12832" width="3" style="1" customWidth="1"/>
    <col min="12833" max="12833" width="3.85546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28515625" style="1" bestFit="1" customWidth="1"/>
    <col min="13058" max="13081" width="2.85546875" style="1" customWidth="1"/>
    <col min="13082" max="13082" width="1.42578125" style="1" customWidth="1"/>
    <col min="13083" max="13086" width="3" style="1" customWidth="1"/>
    <col min="13087" max="13087" width="2.5703125" style="1" bestFit="1" customWidth="1"/>
    <col min="13088" max="13088" width="3" style="1" customWidth="1"/>
    <col min="13089" max="13089" width="3.85546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28515625" style="1" bestFit="1" customWidth="1"/>
    <col min="13314" max="13337" width="2.85546875" style="1" customWidth="1"/>
    <col min="13338" max="13338" width="1.42578125" style="1" customWidth="1"/>
    <col min="13339" max="13342" width="3" style="1" customWidth="1"/>
    <col min="13343" max="13343" width="2.5703125" style="1" bestFit="1" customWidth="1"/>
    <col min="13344" max="13344" width="3" style="1" customWidth="1"/>
    <col min="13345" max="13345" width="3.85546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28515625" style="1" bestFit="1" customWidth="1"/>
    <col min="13570" max="13593" width="2.85546875" style="1" customWidth="1"/>
    <col min="13594" max="13594" width="1.42578125" style="1" customWidth="1"/>
    <col min="13595" max="13598" width="3" style="1" customWidth="1"/>
    <col min="13599" max="13599" width="2.5703125" style="1" bestFit="1" customWidth="1"/>
    <col min="13600" max="13600" width="3" style="1" customWidth="1"/>
    <col min="13601" max="13601" width="3.85546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28515625" style="1" bestFit="1" customWidth="1"/>
    <col min="13826" max="13849" width="2.85546875" style="1" customWidth="1"/>
    <col min="13850" max="13850" width="1.42578125" style="1" customWidth="1"/>
    <col min="13851" max="13854" width="3" style="1" customWidth="1"/>
    <col min="13855" max="13855" width="2.5703125" style="1" bestFit="1" customWidth="1"/>
    <col min="13856" max="13856" width="3" style="1" customWidth="1"/>
    <col min="13857" max="13857" width="3.85546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28515625" style="1" bestFit="1" customWidth="1"/>
    <col min="14082" max="14105" width="2.85546875" style="1" customWidth="1"/>
    <col min="14106" max="14106" width="1.42578125" style="1" customWidth="1"/>
    <col min="14107" max="14110" width="3" style="1" customWidth="1"/>
    <col min="14111" max="14111" width="2.5703125" style="1" bestFit="1" customWidth="1"/>
    <col min="14112" max="14112" width="3" style="1" customWidth="1"/>
    <col min="14113" max="14113" width="3.85546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28515625" style="1" bestFit="1" customWidth="1"/>
    <col min="14338" max="14361" width="2.85546875" style="1" customWidth="1"/>
    <col min="14362" max="14362" width="1.42578125" style="1" customWidth="1"/>
    <col min="14363" max="14366" width="3" style="1" customWidth="1"/>
    <col min="14367" max="14367" width="2.5703125" style="1" bestFit="1" customWidth="1"/>
    <col min="14368" max="14368" width="3" style="1" customWidth="1"/>
    <col min="14369" max="14369" width="3.85546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28515625" style="1" bestFit="1" customWidth="1"/>
    <col min="14594" max="14617" width="2.85546875" style="1" customWidth="1"/>
    <col min="14618" max="14618" width="1.42578125" style="1" customWidth="1"/>
    <col min="14619" max="14622" width="3" style="1" customWidth="1"/>
    <col min="14623" max="14623" width="2.5703125" style="1" bestFit="1" customWidth="1"/>
    <col min="14624" max="14624" width="3" style="1" customWidth="1"/>
    <col min="14625" max="14625" width="3.85546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28515625" style="1" bestFit="1" customWidth="1"/>
    <col min="14850" max="14873" width="2.85546875" style="1" customWidth="1"/>
    <col min="14874" max="14874" width="1.42578125" style="1" customWidth="1"/>
    <col min="14875" max="14878" width="3" style="1" customWidth="1"/>
    <col min="14879" max="14879" width="2.5703125" style="1" bestFit="1" customWidth="1"/>
    <col min="14880" max="14880" width="3" style="1" customWidth="1"/>
    <col min="14881" max="14881" width="3.85546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28515625" style="1" bestFit="1" customWidth="1"/>
    <col min="15106" max="15129" width="2.85546875" style="1" customWidth="1"/>
    <col min="15130" max="15130" width="1.42578125" style="1" customWidth="1"/>
    <col min="15131" max="15134" width="3" style="1" customWidth="1"/>
    <col min="15135" max="15135" width="2.5703125" style="1" bestFit="1" customWidth="1"/>
    <col min="15136" max="15136" width="3" style="1" customWidth="1"/>
    <col min="15137" max="15137" width="3.85546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28515625" style="1" bestFit="1" customWidth="1"/>
    <col min="15362" max="15385" width="2.85546875" style="1" customWidth="1"/>
    <col min="15386" max="15386" width="1.42578125" style="1" customWidth="1"/>
    <col min="15387" max="15390" width="3" style="1" customWidth="1"/>
    <col min="15391" max="15391" width="2.5703125" style="1" bestFit="1" customWidth="1"/>
    <col min="15392" max="15392" width="3" style="1" customWidth="1"/>
    <col min="15393" max="15393" width="3.85546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28515625" style="1" bestFit="1" customWidth="1"/>
    <col min="15618" max="15641" width="2.85546875" style="1" customWidth="1"/>
    <col min="15642" max="15642" width="1.42578125" style="1" customWidth="1"/>
    <col min="15643" max="15646" width="3" style="1" customWidth="1"/>
    <col min="15647" max="15647" width="2.5703125" style="1" bestFit="1" customWidth="1"/>
    <col min="15648" max="15648" width="3" style="1" customWidth="1"/>
    <col min="15649" max="15649" width="3.85546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28515625" style="1" bestFit="1" customWidth="1"/>
    <col min="15874" max="15897" width="2.85546875" style="1" customWidth="1"/>
    <col min="15898" max="15898" width="1.42578125" style="1" customWidth="1"/>
    <col min="15899" max="15902" width="3" style="1" customWidth="1"/>
    <col min="15903" max="15903" width="2.5703125" style="1" bestFit="1" customWidth="1"/>
    <col min="15904" max="15904" width="3" style="1" customWidth="1"/>
    <col min="15905" max="15905" width="3.85546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28515625" style="1" bestFit="1" customWidth="1"/>
    <col min="16130" max="16153" width="2.85546875" style="1" customWidth="1"/>
    <col min="16154" max="16154" width="1.42578125" style="1" customWidth="1"/>
    <col min="16155" max="16158" width="3" style="1" customWidth="1"/>
    <col min="16159" max="16159" width="2.5703125" style="1" bestFit="1" customWidth="1"/>
    <col min="16160" max="16160" width="3" style="1" customWidth="1"/>
    <col min="16161" max="16161" width="3.85546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20.25" thickBot="1" x14ac:dyDescent="0.25">
      <c r="A1" s="61" t="s">
        <v>130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4" t="s">
        <v>131</v>
      </c>
      <c r="AB1" s="93"/>
      <c r="AC1" s="93"/>
      <c r="AD1" s="93"/>
      <c r="AE1" s="93"/>
      <c r="AF1" s="93"/>
      <c r="AG1" s="60"/>
      <c r="AH1" s="3"/>
      <c r="AI1" s="59"/>
      <c r="AJ1" s="58"/>
      <c r="AK1" s="3"/>
      <c r="AL1" s="3"/>
    </row>
    <row r="2" spans="1:38" ht="33.75" customHeight="1" thickTop="1" thickBot="1" x14ac:dyDescent="0.4">
      <c r="A2" s="57" t="s">
        <v>158</v>
      </c>
      <c r="B2" s="54" t="str">
        <f>(A3)</f>
        <v>Lukács V.</v>
      </c>
      <c r="C2" s="56"/>
      <c r="D2" s="54"/>
      <c r="E2" s="54"/>
      <c r="F2" s="55" t="str">
        <f>(A4)</f>
        <v>Plemic S.</v>
      </c>
      <c r="G2" s="54"/>
      <c r="H2" s="54"/>
      <c r="I2" s="54"/>
      <c r="J2" s="55" t="str">
        <f>(A5)</f>
        <v>Balla A.</v>
      </c>
      <c r="K2" s="54"/>
      <c r="L2" s="54"/>
      <c r="M2" s="54"/>
      <c r="N2" s="55" t="str">
        <f>(A6)</f>
        <v>Gyenes G.</v>
      </c>
      <c r="O2" s="54"/>
      <c r="P2" s="54"/>
      <c r="Q2" s="54"/>
      <c r="R2" s="55" t="str">
        <f>(A7)</f>
        <v>Serák Gy.</v>
      </c>
      <c r="S2" s="54"/>
      <c r="T2" s="54"/>
      <c r="U2" s="54"/>
      <c r="V2" s="55" t="str">
        <f>(A8)</f>
        <v>kimaradó</v>
      </c>
      <c r="W2" s="54"/>
      <c r="X2" s="54"/>
      <c r="Y2" s="54"/>
      <c r="Z2" s="53"/>
      <c r="AA2" s="52" t="s">
        <v>10</v>
      </c>
      <c r="AB2" s="51" t="s">
        <v>9</v>
      </c>
      <c r="AC2" s="51" t="s">
        <v>8</v>
      </c>
      <c r="AD2" s="51" t="s">
        <v>7</v>
      </c>
      <c r="AE2" s="50" t="s">
        <v>6</v>
      </c>
      <c r="AF2" s="50" t="s">
        <v>5</v>
      </c>
      <c r="AG2" s="49" t="s">
        <v>4</v>
      </c>
      <c r="AH2" s="3"/>
      <c r="AI2" s="49" t="s">
        <v>3</v>
      </c>
      <c r="AJ2" s="92"/>
      <c r="AK2" s="48" t="s">
        <v>2</v>
      </c>
      <c r="AL2" s="3"/>
    </row>
    <row r="3" spans="1:38" ht="18.75" thickTop="1" x14ac:dyDescent="0.2">
      <c r="A3" s="47" t="s">
        <v>93</v>
      </c>
      <c r="B3" s="46"/>
      <c r="C3" s="45"/>
      <c r="D3" s="45"/>
      <c r="E3" s="45"/>
      <c r="F3" s="44">
        <v>5</v>
      </c>
      <c r="G3" s="43">
        <f>(N26)</f>
        <v>2</v>
      </c>
      <c r="H3" s="43">
        <f>(P26)</f>
        <v>1</v>
      </c>
      <c r="I3" s="91" t="str">
        <f>IF(G3=".","-",IF(G3&gt;H3,"g",IF(G3=H3,"d","v")))</f>
        <v>g</v>
      </c>
      <c r="J3" s="44">
        <v>4</v>
      </c>
      <c r="K3" s="43">
        <f>(N24)</f>
        <v>6</v>
      </c>
      <c r="L3" s="43">
        <f>(P24)</f>
        <v>1</v>
      </c>
      <c r="M3" s="91" t="str">
        <f>IF(K3=".","-",IF(K3&gt;L3,"g",IF(K3=L3,"d","v")))</f>
        <v>g</v>
      </c>
      <c r="N3" s="44">
        <v>3</v>
      </c>
      <c r="O3" s="43">
        <f>(N19)</f>
        <v>4</v>
      </c>
      <c r="P3" s="43">
        <f>(P19)</f>
        <v>0</v>
      </c>
      <c r="Q3" s="91" t="str">
        <f>IF(O3=".","-",IF(O3&gt;P3,"g",IF(O3=P3,"d","v")))</f>
        <v>g</v>
      </c>
      <c r="R3" s="44">
        <v>2</v>
      </c>
      <c r="S3" s="43">
        <f>(N16)</f>
        <v>1</v>
      </c>
      <c r="T3" s="43">
        <f>(P16)</f>
        <v>0</v>
      </c>
      <c r="U3" s="91" t="str">
        <f>IF(S3=".","-",IF(S3&gt;T3,"g",IF(S3=T3,"d","v")))</f>
        <v>g</v>
      </c>
      <c r="V3" s="44">
        <v>1</v>
      </c>
      <c r="W3" s="43" t="str">
        <f>(N10)</f>
        <v>.</v>
      </c>
      <c r="X3" s="43" t="str">
        <f>(P10)</f>
        <v>.</v>
      </c>
      <c r="Y3" s="91" t="str">
        <f>IF(W3=".","-",IF(W3&gt;X3,"g",IF(W3=X3,"d","v")))</f>
        <v>-</v>
      </c>
      <c r="Z3" s="90"/>
      <c r="AA3" s="41">
        <f t="shared" ref="AA3:AA8" si="0">SUM(AB3:AD3)</f>
        <v>4</v>
      </c>
      <c r="AB3" s="40">
        <f t="shared" ref="AB3:AB8" si="1">COUNTIF(B3:Y3,"g")</f>
        <v>4</v>
      </c>
      <c r="AC3" s="40">
        <f t="shared" ref="AC3:AC8" si="2">COUNTIF(B3:Y3,"d")</f>
        <v>0</v>
      </c>
      <c r="AD3" s="40">
        <f t="shared" ref="AD3:AD8" si="3">COUNTIF(B3:Y3,"v")</f>
        <v>0</v>
      </c>
      <c r="AE3" s="31">
        <f>SUM(IF(G3&lt;&gt;".",G3)+IF(K3&lt;&gt;".",K3)+IF(O3&lt;&gt;".",O3)+IF(S3&lt;&gt;".",S3)+IF(W3&lt;&gt;".",W3))</f>
        <v>13</v>
      </c>
      <c r="AF3" s="31">
        <f>SUM(IF(H3&lt;&gt;".",H3)+IF(L3&lt;&gt;".",L3)+IF(P3&lt;&gt;".",P3)+IF(T3&lt;&gt;".",T3)+IF(X3&lt;&gt;".",X3))</f>
        <v>2</v>
      </c>
      <c r="AG3" s="39">
        <f t="shared" ref="AG3:AG8" si="4">SUM(AB3*3+AC3*1)</f>
        <v>12</v>
      </c>
      <c r="AH3" s="4"/>
      <c r="AI3" s="28">
        <f t="shared" ref="AI3:AI8" si="5">RANK(AG3,$AG$3:$AG$8,0)</f>
        <v>1</v>
      </c>
      <c r="AJ3" s="84"/>
      <c r="AK3" s="17">
        <f t="shared" ref="AK3:AK8" si="6">SUM(AE3-AF3)</f>
        <v>11</v>
      </c>
      <c r="AL3" s="3"/>
    </row>
    <row r="4" spans="1:38" ht="18" x14ac:dyDescent="0.2">
      <c r="A4" s="38" t="s">
        <v>103</v>
      </c>
      <c r="B4" s="35">
        <v>5</v>
      </c>
      <c r="C4" s="32">
        <f>(P26)</f>
        <v>1</v>
      </c>
      <c r="D4" s="32">
        <f>(N26)</f>
        <v>2</v>
      </c>
      <c r="E4" s="88" t="str">
        <f>IF(C4=".","-",IF(C4&gt;D4,"g",IF(C4=D4,"d","v")))</f>
        <v>v</v>
      </c>
      <c r="F4" s="37"/>
      <c r="G4" s="36"/>
      <c r="H4" s="36"/>
      <c r="I4" s="36"/>
      <c r="J4" s="35">
        <v>3</v>
      </c>
      <c r="K4" s="32">
        <f>(N18)</f>
        <v>1</v>
      </c>
      <c r="L4" s="32">
        <f>(P18)</f>
        <v>2</v>
      </c>
      <c r="M4" s="88" t="str">
        <f>IF(K4=".","-",IF(K4&gt;L4,"g",IF(K4=L4,"d","v")))</f>
        <v>v</v>
      </c>
      <c r="N4" s="35">
        <v>2</v>
      </c>
      <c r="O4" s="32">
        <f>(N15)</f>
        <v>1</v>
      </c>
      <c r="P4" s="32">
        <f>(P15)</f>
        <v>1</v>
      </c>
      <c r="Q4" s="88" t="str">
        <f>IF(O4=".","-",IF(O4&gt;P4,"g",IF(O4=P4,"d","v")))</f>
        <v>d</v>
      </c>
      <c r="R4" s="35">
        <v>1</v>
      </c>
      <c r="S4" s="32">
        <f>(N12)</f>
        <v>4</v>
      </c>
      <c r="T4" s="32">
        <f>(P12)</f>
        <v>1</v>
      </c>
      <c r="U4" s="88" t="str">
        <f>IF(S4=".","-",IF(S4&gt;T4,"g",IF(S4=T4,"d","v")))</f>
        <v>g</v>
      </c>
      <c r="V4" s="35">
        <v>4</v>
      </c>
      <c r="W4" s="32" t="str">
        <f>(N23)</f>
        <v>.</v>
      </c>
      <c r="X4" s="32" t="str">
        <f>(P23)</f>
        <v>.</v>
      </c>
      <c r="Y4" s="88" t="str">
        <f>IF(W4=".","-",IF(W4&gt;X4,"g",IF(W4=X4,"d","v")))</f>
        <v>-</v>
      </c>
      <c r="Z4" s="87"/>
      <c r="AA4" s="33">
        <f t="shared" si="0"/>
        <v>4</v>
      </c>
      <c r="AB4" s="32">
        <f t="shared" si="1"/>
        <v>1</v>
      </c>
      <c r="AC4" s="32">
        <f t="shared" si="2"/>
        <v>1</v>
      </c>
      <c r="AD4" s="32">
        <f t="shared" si="3"/>
        <v>2</v>
      </c>
      <c r="AE4" s="86">
        <f>SUM(IF(C4&lt;&gt;".",C4)+IF(K4&lt;&gt;".",K4)+IF(O4&lt;&gt;".",O4)+IF(S4&lt;&gt;".",S4)+IF(W4&lt;&gt;".",W4))</f>
        <v>7</v>
      </c>
      <c r="AF4" s="86">
        <f>SUM(IF(D4&lt;&gt;".",D4)+IF(L4&lt;&gt;".",L4)+IF(P4&lt;&gt;".",P4)+IF(T4&lt;&gt;".",T4)+IF(X4&lt;&gt;".",X4))</f>
        <v>6</v>
      </c>
      <c r="AG4" s="30">
        <f t="shared" si="4"/>
        <v>4</v>
      </c>
      <c r="AH4" s="4"/>
      <c r="AI4" s="28">
        <f t="shared" si="5"/>
        <v>3</v>
      </c>
      <c r="AJ4" s="84"/>
      <c r="AK4" s="17">
        <f t="shared" si="6"/>
        <v>1</v>
      </c>
      <c r="AL4" s="3"/>
    </row>
    <row r="5" spans="1:38" ht="18" x14ac:dyDescent="0.2">
      <c r="A5" s="38" t="s">
        <v>106</v>
      </c>
      <c r="B5" s="35">
        <v>4</v>
      </c>
      <c r="C5" s="32">
        <f>(P24)</f>
        <v>1</v>
      </c>
      <c r="D5" s="32">
        <f>(N24)</f>
        <v>6</v>
      </c>
      <c r="E5" s="88" t="str">
        <f>IF(C5=".","-",IF(C5&gt;D5,"g",IF(C5=D5,"d","v")))</f>
        <v>v</v>
      </c>
      <c r="F5" s="35">
        <v>3</v>
      </c>
      <c r="G5" s="32">
        <f>(P18)</f>
        <v>2</v>
      </c>
      <c r="H5" s="32">
        <f>(N18)</f>
        <v>1</v>
      </c>
      <c r="I5" s="88" t="str">
        <f>IF(G5=".","-",IF(G5&gt;H5,"g",IF(G5=H5,"d","v")))</f>
        <v>g</v>
      </c>
      <c r="J5" s="89"/>
      <c r="K5" s="36"/>
      <c r="L5" s="36"/>
      <c r="M5" s="36"/>
      <c r="N5" s="35">
        <v>1</v>
      </c>
      <c r="O5" s="32">
        <f>(N11)</f>
        <v>3</v>
      </c>
      <c r="P5" s="32">
        <f>(P11)</f>
        <v>1</v>
      </c>
      <c r="Q5" s="88" t="str">
        <f>IF(O5=".","-",IF(O5&gt;P5,"g",IF(O5=P5,"d","v")))</f>
        <v>g</v>
      </c>
      <c r="R5" s="35">
        <v>5</v>
      </c>
      <c r="S5" s="32">
        <f>(N27)</f>
        <v>1</v>
      </c>
      <c r="T5" s="32">
        <f>(P27)</f>
        <v>1</v>
      </c>
      <c r="U5" s="88" t="str">
        <f>IF(S5=".","-",IF(S5&gt;T5,"g",IF(S5=T5,"d","v")))</f>
        <v>d</v>
      </c>
      <c r="V5" s="35">
        <v>2</v>
      </c>
      <c r="W5" s="32" t="str">
        <f>(N14)</f>
        <v>.</v>
      </c>
      <c r="X5" s="32" t="str">
        <f>(P14)</f>
        <v>.</v>
      </c>
      <c r="Y5" s="88" t="str">
        <f>IF(W5=".","-",IF(W5&gt;X5,"g",IF(W5=X5,"d","v")))</f>
        <v>-</v>
      </c>
      <c r="Z5" s="87"/>
      <c r="AA5" s="33">
        <f t="shared" si="0"/>
        <v>4</v>
      </c>
      <c r="AB5" s="32">
        <f t="shared" si="1"/>
        <v>2</v>
      </c>
      <c r="AC5" s="32">
        <f t="shared" si="2"/>
        <v>1</v>
      </c>
      <c r="AD5" s="32">
        <f t="shared" si="3"/>
        <v>1</v>
      </c>
      <c r="AE5" s="86">
        <f>SUM(IF(C5&lt;&gt;".",C5)+IF(G5&lt;&gt;".",G5)+IF(O5&lt;&gt;".",O5)+IF(S5&lt;&gt;".",S5)+IF(W5&lt;&gt;".",W5))</f>
        <v>7</v>
      </c>
      <c r="AF5" s="86">
        <f>SUM(IF(H5&lt;&gt;".",H5)+IF(D5&lt;&gt;".",D5)+IF(P5&lt;&gt;".",P5)+IF(T5&lt;&gt;".",T5)+IF(X5&lt;&gt;".",X5))</f>
        <v>9</v>
      </c>
      <c r="AG5" s="30">
        <f t="shared" si="4"/>
        <v>7</v>
      </c>
      <c r="AH5" s="4"/>
      <c r="AI5" s="28">
        <f t="shared" si="5"/>
        <v>2</v>
      </c>
      <c r="AJ5" s="84"/>
      <c r="AK5" s="17">
        <f t="shared" si="6"/>
        <v>-2</v>
      </c>
      <c r="AL5" s="3"/>
    </row>
    <row r="6" spans="1:38" ht="18" x14ac:dyDescent="0.2">
      <c r="A6" s="38" t="s">
        <v>113</v>
      </c>
      <c r="B6" s="35">
        <v>3</v>
      </c>
      <c r="C6" s="32">
        <f>(P19)</f>
        <v>0</v>
      </c>
      <c r="D6" s="32">
        <f>(N19)</f>
        <v>4</v>
      </c>
      <c r="E6" s="88" t="str">
        <f>IF(C6=".","-",IF(C6&gt;D6,"g",IF(C6=D6,"d","v")))</f>
        <v>v</v>
      </c>
      <c r="F6" s="35">
        <v>2</v>
      </c>
      <c r="G6" s="32">
        <f>(P15)</f>
        <v>1</v>
      </c>
      <c r="H6" s="32">
        <f>(N15)</f>
        <v>1</v>
      </c>
      <c r="I6" s="88" t="str">
        <f>IF(G6=".","-",IF(G6&gt;H6,"g",IF(G6=H6,"d","v")))</f>
        <v>d</v>
      </c>
      <c r="J6" s="35">
        <v>1</v>
      </c>
      <c r="K6" s="32">
        <f>(P11)</f>
        <v>1</v>
      </c>
      <c r="L6" s="32">
        <f>(N11)</f>
        <v>3</v>
      </c>
      <c r="M6" s="88" t="str">
        <f>IF(K6=".","-",IF(K6&gt;L6,"g",IF(K6=L6,"d","v")))</f>
        <v>v</v>
      </c>
      <c r="N6" s="37"/>
      <c r="O6" s="36"/>
      <c r="P6" s="36"/>
      <c r="Q6" s="36"/>
      <c r="R6" s="35">
        <v>4</v>
      </c>
      <c r="S6" s="32">
        <f>(N22)</f>
        <v>3</v>
      </c>
      <c r="T6" s="32">
        <f>(P22)</f>
        <v>0</v>
      </c>
      <c r="U6" s="88" t="str">
        <f>IF(S6=".","-",IF(S6&gt;T6,"g",IF(S6=T6,"d","v")))</f>
        <v>g</v>
      </c>
      <c r="V6" s="35">
        <v>5</v>
      </c>
      <c r="W6" s="32" t="str">
        <f>(N28)</f>
        <v>.</v>
      </c>
      <c r="X6" s="32" t="str">
        <f>(P28)</f>
        <v>.</v>
      </c>
      <c r="Y6" s="88" t="str">
        <f>IF(W6=".","-",IF(W6&gt;X6,"g",IF(W6=X6,"d","v")))</f>
        <v>-</v>
      </c>
      <c r="Z6" s="87"/>
      <c r="AA6" s="33">
        <f t="shared" si="0"/>
        <v>4</v>
      </c>
      <c r="AB6" s="32">
        <f t="shared" si="1"/>
        <v>1</v>
      </c>
      <c r="AC6" s="32">
        <f t="shared" si="2"/>
        <v>1</v>
      </c>
      <c r="AD6" s="32">
        <f t="shared" si="3"/>
        <v>2</v>
      </c>
      <c r="AE6" s="86">
        <f>SUM(IF(G6&lt;&gt;".",G6)+IF(K6&lt;&gt;".",K6)+IF(C6&lt;&gt;".",C6)+IF(S6&lt;&gt;".",S6)+IF(W6&lt;&gt;".",W6))</f>
        <v>5</v>
      </c>
      <c r="AF6" s="86">
        <f>SUM(IF(H6&lt;&gt;".",H6)+IF(L6&lt;&gt;".",L6)+IF(D6&lt;&gt;".",D6)+IF(T6&lt;&gt;".",T6)+IF(X6&lt;&gt;".",X6))</f>
        <v>8</v>
      </c>
      <c r="AG6" s="30">
        <f t="shared" si="4"/>
        <v>4</v>
      </c>
      <c r="AH6" s="4"/>
      <c r="AI6" s="28">
        <f t="shared" si="5"/>
        <v>3</v>
      </c>
      <c r="AJ6" s="84"/>
      <c r="AK6" s="17">
        <f t="shared" si="6"/>
        <v>-3</v>
      </c>
      <c r="AL6" s="3"/>
    </row>
    <row r="7" spans="1:38" ht="18" x14ac:dyDescent="0.2">
      <c r="A7" s="38" t="s">
        <v>114</v>
      </c>
      <c r="B7" s="35">
        <v>2</v>
      </c>
      <c r="C7" s="32">
        <f>(P16)</f>
        <v>0</v>
      </c>
      <c r="D7" s="32">
        <f>(N16)</f>
        <v>1</v>
      </c>
      <c r="E7" s="88" t="str">
        <f>IF(C7=".","-",IF(C7&gt;D7,"g",IF(C7=D7,"d","v")))</f>
        <v>v</v>
      </c>
      <c r="F7" s="35">
        <v>1</v>
      </c>
      <c r="G7" s="32">
        <f>(P12)</f>
        <v>1</v>
      </c>
      <c r="H7" s="32">
        <f>(N12)</f>
        <v>4</v>
      </c>
      <c r="I7" s="88" t="str">
        <f>IF(G7=".","-",IF(G7&gt;H7,"g",IF(G7=H7,"d","v")))</f>
        <v>v</v>
      </c>
      <c r="J7" s="35">
        <v>5</v>
      </c>
      <c r="K7" s="32">
        <f>(P27)</f>
        <v>1</v>
      </c>
      <c r="L7" s="32">
        <f>(N27)</f>
        <v>1</v>
      </c>
      <c r="M7" s="88" t="str">
        <f>IF(K7=".","-",IF(K7&gt;L7,"g",IF(K7=L7,"d","v")))</f>
        <v>d</v>
      </c>
      <c r="N7" s="35">
        <v>4</v>
      </c>
      <c r="O7" s="32">
        <f>(P22)</f>
        <v>0</v>
      </c>
      <c r="P7" s="32">
        <f>(N22)</f>
        <v>3</v>
      </c>
      <c r="Q7" s="88" t="str">
        <f>IF(O7=".","-",IF(O7&gt;P7,"g",IF(O7=P7,"d","v")))</f>
        <v>v</v>
      </c>
      <c r="R7" s="37"/>
      <c r="S7" s="36"/>
      <c r="T7" s="36"/>
      <c r="U7" s="36"/>
      <c r="V7" s="35">
        <v>3</v>
      </c>
      <c r="W7" s="32" t="str">
        <f>(N20)</f>
        <v>.</v>
      </c>
      <c r="X7" s="32" t="str">
        <f>(P20)</f>
        <v>.</v>
      </c>
      <c r="Y7" s="88" t="str">
        <f>IF(W7=".","-",IF(W7&gt;X7,"g",IF(W7=X7,"d","v")))</f>
        <v>-</v>
      </c>
      <c r="Z7" s="87"/>
      <c r="AA7" s="33">
        <f t="shared" si="0"/>
        <v>4</v>
      </c>
      <c r="AB7" s="32">
        <f t="shared" si="1"/>
        <v>0</v>
      </c>
      <c r="AC7" s="32">
        <f t="shared" si="2"/>
        <v>1</v>
      </c>
      <c r="AD7" s="32">
        <f t="shared" si="3"/>
        <v>3</v>
      </c>
      <c r="AE7" s="86">
        <f>SUM(IF(G7&lt;&gt;".",G7)+IF(K7&lt;&gt;".",K7)+IF(O7&lt;&gt;".",O7)+IF(C7&lt;&gt;".",C7)+IF(W7&lt;&gt;".",W7))</f>
        <v>2</v>
      </c>
      <c r="AF7" s="86">
        <f>SUM(IF(H7&lt;&gt;".",H7)+IF(L7&lt;&gt;".",L7)+IF(P7&lt;&gt;".",P7)+IF(D7&lt;&gt;".",D7)+IF(X7&lt;&gt;".",X7))</f>
        <v>9</v>
      </c>
      <c r="AG7" s="30">
        <f t="shared" si="4"/>
        <v>1</v>
      </c>
      <c r="AH7" s="29"/>
      <c r="AI7" s="28">
        <f t="shared" si="5"/>
        <v>5</v>
      </c>
      <c r="AJ7" s="84"/>
      <c r="AK7" s="17">
        <f t="shared" si="6"/>
        <v>-7</v>
      </c>
      <c r="AL7" s="3"/>
    </row>
    <row r="8" spans="1:38" s="12" customFormat="1" ht="18.75" thickBot="1" x14ac:dyDescent="0.25">
      <c r="A8" s="27" t="s">
        <v>129</v>
      </c>
      <c r="B8" s="26">
        <v>1</v>
      </c>
      <c r="C8" s="21" t="str">
        <f>(P10)</f>
        <v>.</v>
      </c>
      <c r="D8" s="21" t="str">
        <f>(N10)</f>
        <v>.</v>
      </c>
      <c r="E8" s="85" t="str">
        <f>IF(C8=".","-",IF(C8&gt;D8,"g",IF(C8=D8,"d","v")))</f>
        <v>-</v>
      </c>
      <c r="F8" s="26">
        <v>4</v>
      </c>
      <c r="G8" s="21" t="str">
        <f>(P23)</f>
        <v>.</v>
      </c>
      <c r="H8" s="21" t="str">
        <f>(N23)</f>
        <v>.</v>
      </c>
      <c r="I8" s="85" t="str">
        <f>IF(G8=".","-",IF(G8&gt;H8,"g",IF(G8=H8,"d","v")))</f>
        <v>-</v>
      </c>
      <c r="J8" s="26">
        <v>2</v>
      </c>
      <c r="K8" s="21" t="str">
        <f>(P14)</f>
        <v>.</v>
      </c>
      <c r="L8" s="21" t="str">
        <f>(N14)</f>
        <v>.</v>
      </c>
      <c r="M8" s="85" t="str">
        <f>IF(K8=".","-",IF(K8&gt;L8,"g",IF(K8=L8,"d","v")))</f>
        <v>-</v>
      </c>
      <c r="N8" s="26">
        <v>5</v>
      </c>
      <c r="O8" s="21" t="str">
        <f>(X6)</f>
        <v>.</v>
      </c>
      <c r="P8" s="21" t="str">
        <f>(W6)</f>
        <v>.</v>
      </c>
      <c r="Q8" s="85" t="str">
        <f>IF(O8=".","-",IF(O8&gt;P8,"g",IF(O8=P8,"d","v")))</f>
        <v>-</v>
      </c>
      <c r="R8" s="26">
        <v>3</v>
      </c>
      <c r="S8" s="21" t="str">
        <f>(P20)</f>
        <v>.</v>
      </c>
      <c r="T8" s="21" t="str">
        <f>(N20)</f>
        <v>.</v>
      </c>
      <c r="U8" s="85" t="str">
        <f>IF(S8=".","-",IF(S8&gt;T8,"g",IF(S8=T8,"d","v")))</f>
        <v>-</v>
      </c>
      <c r="V8" s="24"/>
      <c r="W8" s="23"/>
      <c r="X8" s="23"/>
      <c r="Y8" s="23"/>
      <c r="Z8" s="53"/>
      <c r="AA8" s="22">
        <f t="shared" si="0"/>
        <v>0</v>
      </c>
      <c r="AB8" s="21">
        <f t="shared" si="1"/>
        <v>0</v>
      </c>
      <c r="AC8" s="21">
        <f t="shared" si="2"/>
        <v>0</v>
      </c>
      <c r="AD8" s="21">
        <f t="shared" si="3"/>
        <v>0</v>
      </c>
      <c r="AE8" s="20">
        <f>SUM(IF(G8&lt;&gt;".",G8)+IF(K8&lt;&gt;".",K8)+IF(O8&lt;&gt;".",O8)+IF(S8&lt;&gt;".",S8)+IF(C8&lt;&gt;".",C8))</f>
        <v>0</v>
      </c>
      <c r="AF8" s="20">
        <f>SUM(IF(H8&lt;&gt;".",H8)+IF(L8&lt;&gt;".",L8)+IF(P8&lt;&gt;".",P8)+IF(T8&lt;&gt;".",T8)+IF(D8&lt;&gt;".",D8))</f>
        <v>0</v>
      </c>
      <c r="AG8" s="19">
        <f t="shared" si="4"/>
        <v>0</v>
      </c>
      <c r="AH8" s="4"/>
      <c r="AI8" s="18">
        <f t="shared" si="5"/>
        <v>6</v>
      </c>
      <c r="AJ8" s="84"/>
      <c r="AK8" s="17">
        <f t="shared" si="6"/>
        <v>0</v>
      </c>
      <c r="AL8" s="4"/>
    </row>
    <row r="9" spans="1:38" s="12" customFormat="1" ht="3.75" customHeight="1" thickTop="1" x14ac:dyDescent="0.2">
      <c r="A9" s="4"/>
      <c r="B9" s="83"/>
      <c r="C9" s="13"/>
      <c r="D9" s="13"/>
      <c r="E9" s="82"/>
      <c r="F9" s="83"/>
      <c r="G9" s="13"/>
      <c r="H9" s="13"/>
      <c r="I9" s="82"/>
      <c r="J9" s="83"/>
      <c r="K9" s="13"/>
      <c r="L9" s="13"/>
      <c r="M9" s="82"/>
      <c r="N9" s="83"/>
      <c r="O9" s="13"/>
      <c r="P9" s="13"/>
      <c r="Q9" s="82"/>
      <c r="R9" s="83"/>
      <c r="S9" s="13"/>
      <c r="T9" s="13"/>
      <c r="U9" s="82"/>
      <c r="V9" s="4"/>
      <c r="W9" s="4"/>
      <c r="X9" s="4"/>
      <c r="Y9" s="4"/>
      <c r="Z9" s="4"/>
      <c r="AA9" s="81"/>
      <c r="AB9" s="14"/>
      <c r="AC9" s="14"/>
      <c r="AD9" s="14"/>
      <c r="AE9" s="80"/>
      <c r="AF9" s="80"/>
      <c r="AG9" s="79"/>
      <c r="AH9" s="4"/>
      <c r="AI9" s="4"/>
      <c r="AJ9" s="4"/>
      <c r="AK9" s="4"/>
      <c r="AL9" s="4"/>
    </row>
    <row r="10" spans="1:38" s="12" customFormat="1" ht="20.25" x14ac:dyDescent="0.3">
      <c r="A10" s="72">
        <v>1</v>
      </c>
      <c r="B10" s="77"/>
      <c r="C10" s="1"/>
      <c r="D10" s="69"/>
      <c r="K10" s="1"/>
      <c r="L10" s="9" t="str">
        <f>($A$3)</f>
        <v>Lukács V.</v>
      </c>
      <c r="M10" s="1"/>
      <c r="N10" s="8" t="s">
        <v>0</v>
      </c>
      <c r="O10" s="68" t="s">
        <v>1</v>
      </c>
      <c r="P10" s="8" t="s">
        <v>0</v>
      </c>
      <c r="Q10" s="70"/>
      <c r="R10" s="7" t="str">
        <f>($A$8)</f>
        <v>kimaradó</v>
      </c>
      <c r="T10" s="1"/>
      <c r="U10" s="1"/>
      <c r="V10" s="1"/>
    </row>
    <row r="11" spans="1:38" s="12" customFormat="1" ht="20.25" x14ac:dyDescent="0.3">
      <c r="B11" s="65"/>
      <c r="C11" s="1"/>
      <c r="D11" s="1"/>
      <c r="K11" s="1"/>
      <c r="L11" s="9" t="str">
        <f>($A$5)</f>
        <v>Balla A.</v>
      </c>
      <c r="M11" s="1"/>
      <c r="N11" s="8">
        <v>3</v>
      </c>
      <c r="O11" s="68" t="s">
        <v>1</v>
      </c>
      <c r="P11" s="8">
        <v>1</v>
      </c>
      <c r="Q11" s="1"/>
      <c r="R11" s="7" t="str">
        <f>($A$6)</f>
        <v>Gyenes G.</v>
      </c>
      <c r="T11" s="1"/>
      <c r="U11" s="1"/>
      <c r="V11" s="1"/>
    </row>
    <row r="12" spans="1:38" s="12" customFormat="1" ht="20.25" x14ac:dyDescent="0.3">
      <c r="B12" s="65"/>
      <c r="C12" s="1"/>
      <c r="D12" s="69"/>
      <c r="K12" s="1"/>
      <c r="L12" s="9" t="str">
        <f>($A$4)</f>
        <v>Plemic S.</v>
      </c>
      <c r="M12" s="1"/>
      <c r="N12" s="8">
        <v>4</v>
      </c>
      <c r="O12" s="68" t="s">
        <v>1</v>
      </c>
      <c r="P12" s="8">
        <v>1</v>
      </c>
      <c r="Q12" s="67"/>
      <c r="R12" s="7" t="str">
        <f>($A$7)</f>
        <v>Serák Gy.</v>
      </c>
      <c r="T12" s="1"/>
      <c r="U12" s="1"/>
      <c r="V12" s="1"/>
    </row>
    <row r="13" spans="1:38" ht="3.75" customHeight="1" x14ac:dyDescent="0.3">
      <c r="A13" s="63"/>
      <c r="B13" s="65"/>
      <c r="C13" s="76"/>
      <c r="D13" s="75"/>
      <c r="E13" s="65"/>
      <c r="F13" s="65"/>
      <c r="G13" s="65"/>
      <c r="H13" s="65"/>
      <c r="I13" s="65"/>
      <c r="J13" s="65"/>
      <c r="K13" s="64"/>
      <c r="L13" s="3"/>
      <c r="M13" s="64"/>
      <c r="N13" s="4"/>
      <c r="O13" s="8"/>
      <c r="P13" s="74"/>
      <c r="Q13" s="73"/>
      <c r="R13" s="4"/>
      <c r="S13" s="65"/>
      <c r="T13" s="64"/>
      <c r="U13" s="64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4"/>
    </row>
    <row r="14" spans="1:38" s="12" customFormat="1" ht="20.25" x14ac:dyDescent="0.3">
      <c r="A14" s="72">
        <v>2</v>
      </c>
      <c r="B14" s="77"/>
      <c r="D14" s="69"/>
      <c r="K14" s="70"/>
      <c r="L14" s="9" t="str">
        <f>($A$5)</f>
        <v>Balla A.</v>
      </c>
      <c r="M14" s="1"/>
      <c r="N14" s="8" t="s">
        <v>0</v>
      </c>
      <c r="O14" s="68" t="s">
        <v>1</v>
      </c>
      <c r="P14" s="8" t="s">
        <v>0</v>
      </c>
      <c r="Q14" s="70"/>
      <c r="R14" s="7" t="str">
        <f>($A$8)</f>
        <v>kimaradó</v>
      </c>
      <c r="AI14" s="78"/>
    </row>
    <row r="15" spans="1:38" ht="20.25" x14ac:dyDescent="0.3">
      <c r="A15" s="63"/>
      <c r="B15" s="65"/>
      <c r="E15" s="12"/>
      <c r="F15" s="12"/>
      <c r="G15" s="12"/>
      <c r="H15" s="12"/>
      <c r="I15" s="12"/>
      <c r="J15" s="12"/>
      <c r="L15" s="9" t="str">
        <f>($A$4)</f>
        <v>Plemic S.</v>
      </c>
      <c r="N15" s="8">
        <v>1</v>
      </c>
      <c r="O15" s="68" t="s">
        <v>1</v>
      </c>
      <c r="P15" s="8">
        <v>1</v>
      </c>
      <c r="R15" s="7" t="str">
        <f>($A$6)</f>
        <v>Gyenes G.</v>
      </c>
      <c r="S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I15" s="78"/>
    </row>
    <row r="16" spans="1:38" ht="20.25" x14ac:dyDescent="0.3">
      <c r="A16" s="63"/>
      <c r="B16" s="65"/>
      <c r="D16" s="69"/>
      <c r="E16" s="12"/>
      <c r="F16" s="12"/>
      <c r="G16" s="12"/>
      <c r="H16" s="12"/>
      <c r="I16" s="12"/>
      <c r="J16" s="12"/>
      <c r="L16" s="9" t="str">
        <f>($A$3)</f>
        <v>Lukács V.</v>
      </c>
      <c r="N16" s="8">
        <v>1</v>
      </c>
      <c r="O16" s="68" t="s">
        <v>1</v>
      </c>
      <c r="P16" s="8">
        <v>0</v>
      </c>
      <c r="Q16" s="67"/>
      <c r="R16" s="7" t="str">
        <f>($A$7)</f>
        <v>Serák Gy.</v>
      </c>
      <c r="S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I16" s="78"/>
      <c r="AJ16" s="12"/>
    </row>
    <row r="17" spans="1:35" ht="3.75" customHeight="1" x14ac:dyDescent="0.3">
      <c r="A17" s="63"/>
      <c r="B17" s="65"/>
      <c r="C17" s="76"/>
      <c r="D17" s="75"/>
      <c r="E17" s="65"/>
      <c r="F17" s="65"/>
      <c r="G17" s="65"/>
      <c r="H17" s="65"/>
      <c r="I17" s="65"/>
      <c r="J17" s="65"/>
      <c r="K17" s="64"/>
      <c r="L17" s="3"/>
      <c r="M17" s="64"/>
      <c r="N17" s="4"/>
      <c r="O17" s="8"/>
      <c r="P17" s="74"/>
      <c r="Q17" s="73"/>
      <c r="R17" s="4"/>
      <c r="S17" s="65"/>
      <c r="T17" s="64"/>
      <c r="U17" s="64"/>
      <c r="V17" s="64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4"/>
    </row>
    <row r="18" spans="1:35" ht="20.25" x14ac:dyDescent="0.3">
      <c r="A18" s="72">
        <v>3</v>
      </c>
      <c r="B18" s="71"/>
      <c r="D18" s="69"/>
      <c r="E18" s="12"/>
      <c r="F18" s="12"/>
      <c r="G18" s="12"/>
      <c r="H18" s="12"/>
      <c r="I18" s="12"/>
      <c r="J18" s="12"/>
      <c r="L18" s="9" t="str">
        <f>($A$4)</f>
        <v>Plemic S.</v>
      </c>
      <c r="N18" s="8">
        <v>1</v>
      </c>
      <c r="O18" s="68" t="s">
        <v>1</v>
      </c>
      <c r="P18" s="8">
        <v>2</v>
      </c>
      <c r="Q18" s="70"/>
      <c r="R18" s="7" t="str">
        <f>($A$5)</f>
        <v>Balla A.</v>
      </c>
      <c r="S18" s="12"/>
      <c r="W18" s="12"/>
      <c r="X18" s="12"/>
      <c r="Y18" s="12"/>
      <c r="Z18" s="12"/>
      <c r="AA18" s="12"/>
      <c r="AB18" s="12"/>
      <c r="AE18" s="12"/>
      <c r="AF18" s="12"/>
      <c r="AG18" s="12"/>
      <c r="AI18" s="78"/>
    </row>
    <row r="19" spans="1:35" ht="20.25" x14ac:dyDescent="0.3">
      <c r="A19" s="63"/>
      <c r="B19" s="65"/>
      <c r="E19" s="12"/>
      <c r="F19" s="12"/>
      <c r="G19" s="12"/>
      <c r="H19" s="12"/>
      <c r="I19" s="12"/>
      <c r="L19" s="9" t="str">
        <f>($A$3)</f>
        <v>Lukács V.</v>
      </c>
      <c r="N19" s="8">
        <v>4</v>
      </c>
      <c r="O19" s="68" t="s">
        <v>1</v>
      </c>
      <c r="P19" s="8">
        <v>0</v>
      </c>
      <c r="R19" s="7" t="str">
        <f>($A$6)</f>
        <v>Gyenes G.</v>
      </c>
      <c r="S19" s="12"/>
      <c r="W19" s="12"/>
      <c r="X19" s="12"/>
      <c r="Y19" s="12"/>
      <c r="Z19" s="12"/>
      <c r="AA19" s="12"/>
      <c r="AB19" s="12"/>
      <c r="AE19" s="12"/>
      <c r="AF19" s="12"/>
      <c r="AG19" s="12"/>
      <c r="AI19" s="78"/>
    </row>
    <row r="20" spans="1:35" ht="20.25" x14ac:dyDescent="0.3">
      <c r="A20" s="63"/>
      <c r="B20" s="65"/>
      <c r="D20" s="69"/>
      <c r="E20" s="12"/>
      <c r="F20" s="12"/>
      <c r="G20" s="12"/>
      <c r="H20" s="12"/>
      <c r="I20" s="12"/>
      <c r="J20" s="12"/>
      <c r="L20" s="9" t="str">
        <f>($A$7)</f>
        <v>Serák Gy.</v>
      </c>
      <c r="N20" s="8" t="s">
        <v>0</v>
      </c>
      <c r="O20" s="68" t="s">
        <v>1</v>
      </c>
      <c r="P20" s="8" t="s">
        <v>0</v>
      </c>
      <c r="Q20" s="67"/>
      <c r="R20" s="7" t="str">
        <f>($A$8)</f>
        <v>kimaradó</v>
      </c>
      <c r="S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I20" s="78"/>
    </row>
    <row r="21" spans="1:35" ht="3.75" customHeight="1" x14ac:dyDescent="0.2">
      <c r="A21" s="63"/>
      <c r="B21" s="65"/>
      <c r="C21" s="66"/>
      <c r="D21" s="66"/>
      <c r="E21" s="65"/>
      <c r="F21" s="65"/>
      <c r="G21" s="65"/>
      <c r="H21" s="65"/>
      <c r="I21" s="65"/>
      <c r="J21" s="65"/>
      <c r="K21" s="65"/>
      <c r="L21" s="4"/>
      <c r="M21" s="65"/>
      <c r="N21" s="4"/>
      <c r="O21" s="4"/>
      <c r="P21" s="4"/>
      <c r="Q21" s="65"/>
      <c r="R21" s="4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4"/>
    </row>
    <row r="22" spans="1:35" ht="20.25" x14ac:dyDescent="0.3">
      <c r="A22" s="72">
        <v>4</v>
      </c>
      <c r="B22" s="77"/>
      <c r="D22" s="69"/>
      <c r="E22" s="12"/>
      <c r="F22" s="12"/>
      <c r="G22" s="12"/>
      <c r="H22" s="12"/>
      <c r="I22" s="12"/>
      <c r="J22" s="12"/>
      <c r="L22" s="9" t="str">
        <f>($A$6)</f>
        <v>Gyenes G.</v>
      </c>
      <c r="N22" s="8">
        <v>3</v>
      </c>
      <c r="O22" s="68" t="s">
        <v>1</v>
      </c>
      <c r="P22" s="8">
        <v>0</v>
      </c>
      <c r="Q22" s="70"/>
      <c r="R22" s="7" t="str">
        <f>($A$7)</f>
        <v>Serák Gy.</v>
      </c>
      <c r="S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5" ht="20.25" x14ac:dyDescent="0.3">
      <c r="A23" s="63"/>
      <c r="B23" s="65"/>
      <c r="E23" s="12"/>
      <c r="F23" s="12"/>
      <c r="G23" s="12"/>
      <c r="H23" s="12"/>
      <c r="I23" s="12"/>
      <c r="J23" s="12"/>
      <c r="L23" s="9" t="str">
        <f>($A$4)</f>
        <v>Plemic S.</v>
      </c>
      <c r="N23" s="8" t="s">
        <v>0</v>
      </c>
      <c r="O23" s="68" t="s">
        <v>1</v>
      </c>
      <c r="P23" s="8" t="s">
        <v>0</v>
      </c>
      <c r="R23" s="7" t="str">
        <f>($A$8)</f>
        <v>kimaradó</v>
      </c>
      <c r="S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5" ht="20.25" x14ac:dyDescent="0.3">
      <c r="A24" s="63"/>
      <c r="B24" s="65"/>
      <c r="D24" s="69"/>
      <c r="E24" s="12"/>
      <c r="F24" s="12"/>
      <c r="G24" s="12"/>
      <c r="H24" s="12"/>
      <c r="I24" s="12"/>
      <c r="J24" s="12"/>
      <c r="L24" s="9" t="str">
        <f>($A$3)</f>
        <v>Lukács V.</v>
      </c>
      <c r="N24" s="8">
        <v>6</v>
      </c>
      <c r="O24" s="68" t="s">
        <v>1</v>
      </c>
      <c r="P24" s="8">
        <v>1</v>
      </c>
      <c r="Q24" s="67"/>
      <c r="R24" s="7" t="str">
        <f>($A$5)</f>
        <v>Balla A.</v>
      </c>
      <c r="S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5" ht="3.75" customHeight="1" x14ac:dyDescent="0.3">
      <c r="A25" s="63"/>
      <c r="B25" s="65"/>
      <c r="C25" s="76"/>
      <c r="D25" s="75"/>
      <c r="E25" s="65"/>
      <c r="F25" s="65"/>
      <c r="G25" s="65"/>
      <c r="H25" s="65"/>
      <c r="I25" s="65"/>
      <c r="J25" s="65"/>
      <c r="K25" s="64"/>
      <c r="L25" s="3"/>
      <c r="M25" s="64"/>
      <c r="N25" s="4"/>
      <c r="O25" s="8"/>
      <c r="P25" s="74"/>
      <c r="Q25" s="73"/>
      <c r="R25" s="4"/>
      <c r="S25" s="65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4"/>
    </row>
    <row r="26" spans="1:35" ht="20.25" x14ac:dyDescent="0.3">
      <c r="A26" s="72">
        <v>5</v>
      </c>
      <c r="B26" s="71"/>
      <c r="D26" s="69"/>
      <c r="E26" s="12"/>
      <c r="F26" s="12"/>
      <c r="G26" s="12"/>
      <c r="H26" s="12"/>
      <c r="I26" s="12"/>
      <c r="J26" s="12"/>
      <c r="L26" s="9" t="str">
        <f>($A$3)</f>
        <v>Lukács V.</v>
      </c>
      <c r="M26" s="70"/>
      <c r="N26" s="8">
        <v>2</v>
      </c>
      <c r="O26" s="68" t="s">
        <v>1</v>
      </c>
      <c r="P26" s="8">
        <v>1</v>
      </c>
      <c r="Q26" s="12"/>
      <c r="R26" s="7" t="str">
        <f>($A$4)</f>
        <v>Plemic S.</v>
      </c>
      <c r="S26" s="12"/>
      <c r="W26" s="12"/>
      <c r="X26" s="12"/>
      <c r="Y26" s="12"/>
      <c r="Z26" s="12"/>
      <c r="AA26" s="12"/>
      <c r="AB26" s="12"/>
      <c r="AE26" s="12"/>
      <c r="AF26" s="12"/>
      <c r="AG26" s="12"/>
    </row>
    <row r="27" spans="1:35" ht="20.25" x14ac:dyDescent="0.3">
      <c r="A27" s="63"/>
      <c r="B27" s="65"/>
      <c r="E27" s="12"/>
      <c r="F27" s="12"/>
      <c r="G27" s="12"/>
      <c r="H27" s="12"/>
      <c r="I27" s="12"/>
      <c r="J27" s="12"/>
      <c r="L27" s="9" t="str">
        <f>($A$5)</f>
        <v>Balla A.</v>
      </c>
      <c r="N27" s="8">
        <v>1</v>
      </c>
      <c r="O27" s="68" t="s">
        <v>1</v>
      </c>
      <c r="P27" s="8">
        <v>1</v>
      </c>
      <c r="R27" s="7" t="str">
        <f>($A$7)</f>
        <v>Serák Gy.</v>
      </c>
      <c r="S27" s="12"/>
      <c r="W27" s="12"/>
      <c r="X27" s="12"/>
      <c r="Y27" s="12"/>
      <c r="Z27" s="12"/>
      <c r="AA27" s="12"/>
      <c r="AB27" s="12"/>
      <c r="AE27" s="12"/>
      <c r="AF27" s="12"/>
      <c r="AG27" s="12"/>
    </row>
    <row r="28" spans="1:35" ht="20.25" x14ac:dyDescent="0.3">
      <c r="A28" s="63"/>
      <c r="B28" s="65"/>
      <c r="D28" s="69"/>
      <c r="E28" s="12"/>
      <c r="F28" s="12"/>
      <c r="G28" s="12"/>
      <c r="H28" s="12"/>
      <c r="I28" s="12"/>
      <c r="J28" s="12"/>
      <c r="L28" s="9" t="str">
        <f>($A$6)</f>
        <v>Gyenes G.</v>
      </c>
      <c r="N28" s="8" t="s">
        <v>0</v>
      </c>
      <c r="O28" s="68" t="s">
        <v>1</v>
      </c>
      <c r="P28" s="8" t="s">
        <v>0</v>
      </c>
      <c r="Q28" s="67"/>
      <c r="R28" s="7" t="str">
        <f>($A$8)</f>
        <v>kimaradó</v>
      </c>
      <c r="S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5" ht="3.75" customHeight="1" x14ac:dyDescent="0.2">
      <c r="A29" s="63"/>
      <c r="B29" s="65"/>
      <c r="C29" s="66"/>
      <c r="D29" s="6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4"/>
    </row>
    <row r="31" spans="1:35" x14ac:dyDescent="0.2">
      <c r="A31" s="63"/>
    </row>
    <row r="32" spans="1:35" x14ac:dyDescent="0.2">
      <c r="A32" s="63"/>
    </row>
    <row r="33" spans="1:23" ht="3.75" customHeight="1" x14ac:dyDescent="0.2">
      <c r="A33" s="62"/>
    </row>
    <row r="34" spans="1:23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4</vt:i4>
      </vt:variant>
    </vt:vector>
  </HeadingPairs>
  <TitlesOfParts>
    <vt:vector size="19" baseType="lpstr">
      <vt:lpstr>Nevezők listája</vt:lpstr>
      <vt:lpstr>Pályabeosztás</vt:lpstr>
      <vt:lpstr>"A"</vt:lpstr>
      <vt:lpstr>"B"</vt:lpstr>
      <vt:lpstr>"C"</vt:lpstr>
      <vt:lpstr>"D"</vt:lpstr>
      <vt:lpstr>16.-8. hely közé</vt:lpstr>
      <vt:lpstr>Főág</vt:lpstr>
      <vt:lpstr>Vigasz "a"</vt:lpstr>
      <vt:lpstr>Vigasz "b"</vt:lpstr>
      <vt:lpstr>Vigasz "c"</vt:lpstr>
      <vt:lpstr>Min.nélk."A"</vt:lpstr>
      <vt:lpstr>Min.nélk."B"</vt:lpstr>
      <vt:lpstr>Helyosztók</vt:lpstr>
      <vt:lpstr>Végeredmény</vt:lpstr>
      <vt:lpstr>'"A"'!Nyomtatási_cím</vt:lpstr>
      <vt:lpstr>Főág!Nyomtatási_cím</vt:lpstr>
      <vt:lpstr>'"A"'!Nyomtatási_terület</vt:lpstr>
      <vt:lpstr>Főág!Nyomtatási_terület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 Z</cp:lastModifiedBy>
  <dcterms:created xsi:type="dcterms:W3CDTF">2014-07-25T08:26:58Z</dcterms:created>
  <dcterms:modified xsi:type="dcterms:W3CDTF">2017-07-25T19:30:51Z</dcterms:modified>
</cp:coreProperties>
</file>