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9\Feshtivál Kupa\"/>
    </mc:Choice>
  </mc:AlternateContent>
  <xr:revisionPtr revIDLastSave="0" documentId="8_{662AAE17-B23F-4BCD-B791-1F59A41B6C21}" xr6:coauthVersionLast="36" xr6:coauthVersionMax="36" xr10:uidLastSave="{00000000-0000-0000-0000-000000000000}"/>
  <bookViews>
    <workbookView xWindow="360" yWindow="300" windowWidth="18735" windowHeight="8370" activeTab="6" xr2:uid="{00000000-000D-0000-FFFF-FFFF00000000}"/>
  </bookViews>
  <sheets>
    <sheet name="Nevezők" sheetId="10" r:id="rId1"/>
    <sheet name="&quot;A&quot;" sheetId="14" r:id="rId2"/>
    <sheet name="&quot;B&quot;" sheetId="15" r:id="rId3"/>
    <sheet name="&quot;C&quot;" sheetId="16" r:id="rId4"/>
    <sheet name="&quot;D&quot;" sheetId="17" r:id="rId5"/>
    <sheet name="8. közé" sheetId="5" r:id="rId6"/>
    <sheet name="Döntő" sheetId="18" r:id="rId7"/>
    <sheet name="II.o.&quot;A&quot;" sheetId="20" r:id="rId8"/>
    <sheet name="II.o.&quot;B&quot;" sheetId="19" r:id="rId9"/>
    <sheet name="III.o.&quot;A&quot;" sheetId="21" r:id="rId10"/>
    <sheet name="III.o.&quot;B&quot;" sheetId="23" r:id="rId11"/>
    <sheet name="Min.nélk.&quot;A&quot;" sheetId="24" r:id="rId12"/>
    <sheet name="Min.nélk.&quot;B&quot;" sheetId="25" r:id="rId13"/>
    <sheet name="Helyosztó" sheetId="26" r:id="rId14"/>
  </sheets>
  <definedNames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6">#REF!</definedName>
    <definedName name="aáélkji" localSheetId="1">#REF!</definedName>
    <definedName name="aáélkji" localSheetId="2">#REF!</definedName>
    <definedName name="aáélkji" localSheetId="3">#REF!</definedName>
    <definedName name="aáélkji" localSheetId="4">#REF!</definedName>
    <definedName name="aáélkji" localSheetId="6">#REF!</definedName>
    <definedName name="aáélkji" localSheetId="7">#REF!</definedName>
    <definedName name="aáélkji" localSheetId="9">#REF!</definedName>
    <definedName name="aáélkji" localSheetId="11">#REF!</definedName>
    <definedName name="aáélkji" localSheetId="12">#REF!</definedName>
    <definedName name="aáélkji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6">#REF!</definedName>
    <definedName name="ellenFelek" localSheetId="1">#REF!</definedName>
    <definedName name="ellenFelek" localSheetId="2">#REF!</definedName>
    <definedName name="ellenFelek" localSheetId="3">#REF!</definedName>
    <definedName name="ellenFelek" localSheetId="4">#REF!</definedName>
    <definedName name="ellenFelek" localSheetId="6">#REF!</definedName>
    <definedName name="ellenFelek" localSheetId="7">#REF!</definedName>
    <definedName name="ellenFelek" localSheetId="8">#REF!</definedName>
    <definedName name="ellenFelek" localSheetId="9">#REF!</definedName>
    <definedName name="ellenFelek" localSheetId="10">#REF!</definedName>
    <definedName name="ellenFelek" localSheetId="11">#REF!</definedName>
    <definedName name="ellenFelek" localSheetId="12">#REF!</definedName>
    <definedName name="jú" localSheetId="0">#REF!</definedName>
    <definedName name="l" localSheetId="0">#REF!</definedName>
    <definedName name="mko" localSheetId="1">#REF!</definedName>
    <definedName name="mko" localSheetId="2">#REF!</definedName>
    <definedName name="mko" localSheetId="3">#REF!</definedName>
    <definedName name="mko" localSheetId="4">#REF!</definedName>
    <definedName name="mko" localSheetId="6">#REF!</definedName>
    <definedName name="mko" localSheetId="7">#REF!</definedName>
    <definedName name="mko" localSheetId="9">#REF!</definedName>
    <definedName name="mko" localSheetId="11">#REF!</definedName>
    <definedName name="mko" localSheetId="12">#REF!</definedName>
    <definedName name="mko">#REF!</definedName>
    <definedName name="_xlnm.Print_Titles" localSheetId="1">'"A"'!$1:$10</definedName>
    <definedName name="_xlnm.Print_Titles" localSheetId="2">'"B"'!$1:$10</definedName>
    <definedName name="_xlnm.Print_Titles" localSheetId="3">'"C"'!$1:$10</definedName>
    <definedName name="_xlnm.Print_Titles" localSheetId="4">'"D"'!$1:$10</definedName>
    <definedName name="_xlnm.Print_Titles" localSheetId="6">Döntő!$1:$10</definedName>
    <definedName name="_xlnm.Print_Area" localSheetId="1">'"A"'!$A$1:$AS$46</definedName>
    <definedName name="_xlnm.Print_Area" localSheetId="2">'"B"'!$A$1:$AS$46</definedName>
    <definedName name="_xlnm.Print_Area" localSheetId="3">'"C"'!$A$1:$AS$46</definedName>
    <definedName name="_xlnm.Print_Area" localSheetId="4">'"D"'!$A$1:$AS$46</definedName>
    <definedName name="_xlnm.Print_Area" localSheetId="6">Döntő!$A$1:$AS$46</definedName>
    <definedName name="új" localSheetId="1">#REF!</definedName>
    <definedName name="új" localSheetId="2">#REF!</definedName>
    <definedName name="új" localSheetId="3">#REF!</definedName>
    <definedName name="új" localSheetId="4">#REF!</definedName>
    <definedName name="új" localSheetId="6">#REF!</definedName>
    <definedName name="vége" localSheetId="0">#REF!</definedName>
    <definedName name="wwqa" localSheetId="1">#REF!</definedName>
    <definedName name="wwqa" localSheetId="2">#REF!</definedName>
    <definedName name="wwqa" localSheetId="3">#REF!</definedName>
    <definedName name="wwqa" localSheetId="4">#REF!</definedName>
    <definedName name="wwqa" localSheetId="6">#REF!</definedName>
    <definedName name="wwqa" localSheetId="7">#REF!</definedName>
    <definedName name="wwqa" localSheetId="9">#REF!</definedName>
    <definedName name="wwqa" localSheetId="11">#REF!</definedName>
    <definedName name="wwqa" localSheetId="12">#REF!</definedName>
    <definedName name="wwqa">#REF!</definedName>
    <definedName name="ztr" localSheetId="1">#REF!</definedName>
    <definedName name="ztr" localSheetId="2">#REF!</definedName>
    <definedName name="ztr" localSheetId="3">#REF!</definedName>
    <definedName name="ztr" localSheetId="4">#REF!</definedName>
    <definedName name="ztr" localSheetId="6">#REF!</definedName>
    <definedName name="ztr" localSheetId="7">#REF!</definedName>
    <definedName name="ztr" localSheetId="9">#REF!</definedName>
    <definedName name="ztr" localSheetId="11">#REF!</definedName>
    <definedName name="ztr" localSheetId="12">#REF!</definedName>
    <definedName name="ztr">#REF!</definedName>
    <definedName name="zztt" localSheetId="1">#REF!</definedName>
    <definedName name="zztt" localSheetId="2">#REF!</definedName>
    <definedName name="zztt" localSheetId="3">#REF!</definedName>
    <definedName name="zztt" localSheetId="4">#REF!</definedName>
    <definedName name="zztt" localSheetId="6">#REF!</definedName>
    <definedName name="zztt" localSheetId="7">#REF!</definedName>
    <definedName name="zztt" localSheetId="9">#REF!</definedName>
    <definedName name="zztt" localSheetId="10">#REF!</definedName>
    <definedName name="zztt" localSheetId="11">#REF!</definedName>
    <definedName name="zztt" localSheetId="12">#REF!</definedName>
    <definedName name="zzt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5" i="25" l="1"/>
  <c r="L15" i="25"/>
  <c r="S14" i="25"/>
  <c r="L14" i="25"/>
  <c r="S12" i="25"/>
  <c r="L12" i="25"/>
  <c r="S11" i="25"/>
  <c r="L11" i="25"/>
  <c r="S9" i="25"/>
  <c r="L9" i="25"/>
  <c r="S8" i="25"/>
  <c r="L8" i="25"/>
  <c r="X6" i="25"/>
  <c r="W6" i="25"/>
  <c r="M6" i="25"/>
  <c r="I6" i="25"/>
  <c r="E6" i="25"/>
  <c r="X5" i="25"/>
  <c r="W5" i="25"/>
  <c r="Q5" i="25"/>
  <c r="I5" i="25"/>
  <c r="E5" i="25"/>
  <c r="V5" i="25" s="1"/>
  <c r="X4" i="25"/>
  <c r="W4" i="25"/>
  <c r="Q4" i="25"/>
  <c r="M4" i="25"/>
  <c r="E4" i="25"/>
  <c r="X3" i="25"/>
  <c r="W3" i="25"/>
  <c r="Q3" i="25"/>
  <c r="M3" i="25"/>
  <c r="I3" i="25"/>
  <c r="V3" i="25" s="1"/>
  <c r="N2" i="25"/>
  <c r="J2" i="25"/>
  <c r="F2" i="25"/>
  <c r="B2" i="25"/>
  <c r="R28" i="24"/>
  <c r="L28" i="24"/>
  <c r="R27" i="24"/>
  <c r="L27" i="24"/>
  <c r="R26" i="24"/>
  <c r="L26" i="24"/>
  <c r="R24" i="24"/>
  <c r="L24" i="24"/>
  <c r="R23" i="24"/>
  <c r="L23" i="24"/>
  <c r="R22" i="24"/>
  <c r="L22" i="24"/>
  <c r="R20" i="24"/>
  <c r="L20" i="24"/>
  <c r="R19" i="24"/>
  <c r="L19" i="24"/>
  <c r="R18" i="24"/>
  <c r="L18" i="24"/>
  <c r="R16" i="24"/>
  <c r="L16" i="24"/>
  <c r="R15" i="24"/>
  <c r="L15" i="24"/>
  <c r="R14" i="24"/>
  <c r="L14" i="24"/>
  <c r="R12" i="24"/>
  <c r="L12" i="24"/>
  <c r="R11" i="24"/>
  <c r="L11" i="24"/>
  <c r="R10" i="24"/>
  <c r="L10" i="24"/>
  <c r="T8" i="24"/>
  <c r="S8" i="24"/>
  <c r="U8" i="24" s="1"/>
  <c r="L8" i="24"/>
  <c r="K8" i="24"/>
  <c r="M8" i="24" s="1"/>
  <c r="H8" i="24"/>
  <c r="G8" i="24"/>
  <c r="D8" i="24"/>
  <c r="C8" i="24"/>
  <c r="X7" i="24"/>
  <c r="W7" i="24"/>
  <c r="Y7" i="24" s="1"/>
  <c r="P7" i="24"/>
  <c r="O7" i="24"/>
  <c r="Q7" i="24" s="1"/>
  <c r="L7" i="24"/>
  <c r="K7" i="24"/>
  <c r="M7" i="24" s="1"/>
  <c r="H7" i="24"/>
  <c r="G7" i="24"/>
  <c r="D7" i="24"/>
  <c r="C7" i="24"/>
  <c r="X6" i="24"/>
  <c r="O8" i="24" s="1"/>
  <c r="Q8" i="24" s="1"/>
  <c r="W6" i="24"/>
  <c r="P8" i="24" s="1"/>
  <c r="T6" i="24"/>
  <c r="S6" i="24"/>
  <c r="U6" i="24" s="1"/>
  <c r="L6" i="24"/>
  <c r="K6" i="24"/>
  <c r="M6" i="24" s="1"/>
  <c r="H6" i="24"/>
  <c r="G6" i="24"/>
  <c r="D6" i="24"/>
  <c r="C6" i="24"/>
  <c r="X5" i="24"/>
  <c r="W5" i="24"/>
  <c r="Y5" i="24" s="1"/>
  <c r="T5" i="24"/>
  <c r="S5" i="24"/>
  <c r="U5" i="24" s="1"/>
  <c r="P5" i="24"/>
  <c r="O5" i="24"/>
  <c r="Q5" i="24" s="1"/>
  <c r="H5" i="24"/>
  <c r="G5" i="24"/>
  <c r="I5" i="24" s="1"/>
  <c r="D5" i="24"/>
  <c r="C5" i="24"/>
  <c r="X4" i="24"/>
  <c r="W4" i="24"/>
  <c r="Y4" i="24" s="1"/>
  <c r="T4" i="24"/>
  <c r="S4" i="24"/>
  <c r="P4" i="24"/>
  <c r="O4" i="24"/>
  <c r="Q4" i="24" s="1"/>
  <c r="L4" i="24"/>
  <c r="K4" i="24"/>
  <c r="M4" i="24" s="1"/>
  <c r="D4" i="24"/>
  <c r="AF4" i="24" s="1"/>
  <c r="C4" i="24"/>
  <c r="X3" i="24"/>
  <c r="W3" i="24"/>
  <c r="Y3" i="24" s="1"/>
  <c r="T3" i="24"/>
  <c r="S3" i="24"/>
  <c r="U3" i="24" s="1"/>
  <c r="P3" i="24"/>
  <c r="O3" i="24"/>
  <c r="Q3" i="24" s="1"/>
  <c r="L3" i="24"/>
  <c r="K3" i="24"/>
  <c r="M3" i="24" s="1"/>
  <c r="H3" i="24"/>
  <c r="G3" i="24"/>
  <c r="V2" i="24"/>
  <c r="R2" i="24"/>
  <c r="N2" i="24"/>
  <c r="J2" i="24"/>
  <c r="F2" i="24"/>
  <c r="B2" i="24"/>
  <c r="S15" i="23"/>
  <c r="L15" i="23"/>
  <c r="S14" i="23"/>
  <c r="L14" i="23"/>
  <c r="S12" i="23"/>
  <c r="L12" i="23"/>
  <c r="S11" i="23"/>
  <c r="L11" i="23"/>
  <c r="S9" i="23"/>
  <c r="L9" i="23"/>
  <c r="S8" i="23"/>
  <c r="L8" i="23"/>
  <c r="X6" i="23"/>
  <c r="W6" i="23"/>
  <c r="M6" i="23"/>
  <c r="I6" i="23"/>
  <c r="E6" i="23"/>
  <c r="X5" i="23"/>
  <c r="W5" i="23"/>
  <c r="Q5" i="23"/>
  <c r="I5" i="23"/>
  <c r="E5" i="23"/>
  <c r="V5" i="23" s="1"/>
  <c r="X4" i="23"/>
  <c r="W4" i="23"/>
  <c r="Q4" i="23"/>
  <c r="M4" i="23"/>
  <c r="E4" i="23"/>
  <c r="X3" i="23"/>
  <c r="W3" i="23"/>
  <c r="Q3" i="23"/>
  <c r="M3" i="23"/>
  <c r="I3" i="23"/>
  <c r="N2" i="23"/>
  <c r="J2" i="23"/>
  <c r="F2" i="23"/>
  <c r="B2" i="23"/>
  <c r="AF3" i="24" l="1"/>
  <c r="V3" i="23"/>
  <c r="U4" i="24"/>
  <c r="V6" i="25"/>
  <c r="AC5" i="25"/>
  <c r="AC4" i="25"/>
  <c r="V4" i="25"/>
  <c r="AC6" i="25"/>
  <c r="AC3" i="25"/>
  <c r="V6" i="23"/>
  <c r="AC5" i="23"/>
  <c r="AC4" i="23"/>
  <c r="V4" i="23"/>
  <c r="AC6" i="23"/>
  <c r="AC3" i="23"/>
  <c r="AF5" i="24"/>
  <c r="AE6" i="24"/>
  <c r="AF6" i="24"/>
  <c r="AK6" i="24" s="1"/>
  <c r="AE7" i="24"/>
  <c r="AF7" i="24"/>
  <c r="AK7" i="24" s="1"/>
  <c r="U3" i="25"/>
  <c r="U4" i="25"/>
  <c r="U5" i="25"/>
  <c r="U6" i="25"/>
  <c r="T3" i="25"/>
  <c r="T4" i="25"/>
  <c r="T5" i="25"/>
  <c r="T6" i="25"/>
  <c r="AF8" i="24"/>
  <c r="AE8" i="24"/>
  <c r="AK8" i="24" s="1"/>
  <c r="AE3" i="24"/>
  <c r="AK3" i="24" s="1"/>
  <c r="AE4" i="24"/>
  <c r="AK4" i="24" s="1"/>
  <c r="AE5" i="24"/>
  <c r="I6" i="24"/>
  <c r="I7" i="24"/>
  <c r="I8" i="24"/>
  <c r="I3" i="24"/>
  <c r="AD3" i="24" s="1"/>
  <c r="AB3" i="24"/>
  <c r="E4" i="24"/>
  <c r="AD4" i="24" s="1"/>
  <c r="E5" i="24"/>
  <c r="AD5" i="24" s="1"/>
  <c r="E6" i="24"/>
  <c r="AC6" i="24" s="1"/>
  <c r="Y6" i="24"/>
  <c r="E7" i="24"/>
  <c r="AD7" i="24" s="1"/>
  <c r="E8" i="24"/>
  <c r="U3" i="23"/>
  <c r="U4" i="23"/>
  <c r="U5" i="23"/>
  <c r="U6" i="23"/>
  <c r="T3" i="23"/>
  <c r="T4" i="23"/>
  <c r="T5" i="23"/>
  <c r="T6" i="23"/>
  <c r="AC8" i="24" l="1"/>
  <c r="AB5" i="24"/>
  <c r="AK5" i="24"/>
  <c r="AB6" i="24"/>
  <c r="AG6" i="24" s="1"/>
  <c r="AB4" i="24"/>
  <c r="Y5" i="25"/>
  <c r="S5" i="25"/>
  <c r="Y3" i="25"/>
  <c r="S3" i="25"/>
  <c r="Y6" i="25"/>
  <c r="S6" i="25"/>
  <c r="Y4" i="25"/>
  <c r="AA4" i="25" s="1"/>
  <c r="S4" i="25"/>
  <c r="AB8" i="24"/>
  <c r="AB7" i="24"/>
  <c r="AC5" i="24"/>
  <c r="AG5" i="24" s="1"/>
  <c r="AC4" i="24"/>
  <c r="AC3" i="24"/>
  <c r="AG3" i="24" s="1"/>
  <c r="AD8" i="24"/>
  <c r="AD6" i="24"/>
  <c r="AC7" i="24"/>
  <c r="Y5" i="23"/>
  <c r="S5" i="23"/>
  <c r="Y3" i="23"/>
  <c r="S3" i="23"/>
  <c r="Y6" i="23"/>
  <c r="S6" i="23"/>
  <c r="Y4" i="23"/>
  <c r="AA4" i="23" s="1"/>
  <c r="S4" i="23"/>
  <c r="AA6" i="24" l="1"/>
  <c r="AA4" i="24"/>
  <c r="AA3" i="24"/>
  <c r="AA5" i="24"/>
  <c r="AG4" i="24"/>
  <c r="AA6" i="25"/>
  <c r="AA3" i="25"/>
  <c r="AA5" i="25"/>
  <c r="AG8" i="24"/>
  <c r="AA8" i="24"/>
  <c r="AG7" i="24"/>
  <c r="AI6" i="24" s="1"/>
  <c r="AA7" i="24"/>
  <c r="AA6" i="23"/>
  <c r="AA3" i="23"/>
  <c r="AA5" i="23"/>
  <c r="AI8" i="24" l="1"/>
  <c r="AI3" i="24"/>
  <c r="AI4" i="24"/>
  <c r="AI5" i="24"/>
  <c r="AI7" i="24"/>
  <c r="R28" i="21"/>
  <c r="L28" i="21"/>
  <c r="R27" i="21"/>
  <c r="L27" i="21"/>
  <c r="R26" i="21"/>
  <c r="L26" i="21"/>
  <c r="R24" i="21"/>
  <c r="L24" i="21"/>
  <c r="R23" i="21"/>
  <c r="L23" i="21"/>
  <c r="R22" i="21"/>
  <c r="L22" i="21"/>
  <c r="R20" i="21"/>
  <c r="L20" i="21"/>
  <c r="R19" i="21"/>
  <c r="L19" i="21"/>
  <c r="R18" i="21"/>
  <c r="L18" i="21"/>
  <c r="R16" i="21"/>
  <c r="L16" i="21"/>
  <c r="R15" i="21"/>
  <c r="L15" i="21"/>
  <c r="R14" i="21"/>
  <c r="L14" i="21"/>
  <c r="R12" i="21"/>
  <c r="L12" i="21"/>
  <c r="R11" i="21"/>
  <c r="L11" i="21"/>
  <c r="R10" i="21"/>
  <c r="L10" i="21"/>
  <c r="T8" i="21"/>
  <c r="S8" i="21"/>
  <c r="U8" i="21" s="1"/>
  <c r="L8" i="21"/>
  <c r="K8" i="21"/>
  <c r="M8" i="21" s="1"/>
  <c r="H8" i="21"/>
  <c r="G8" i="21"/>
  <c r="D8" i="21"/>
  <c r="C8" i="21"/>
  <c r="X7" i="21"/>
  <c r="W7" i="21"/>
  <c r="Y7" i="21" s="1"/>
  <c r="P7" i="21"/>
  <c r="O7" i="21"/>
  <c r="Q7" i="21" s="1"/>
  <c r="L7" i="21"/>
  <c r="K7" i="21"/>
  <c r="H7" i="21"/>
  <c r="G7" i="21"/>
  <c r="D7" i="21"/>
  <c r="C7" i="21"/>
  <c r="X6" i="21"/>
  <c r="O8" i="21" s="1"/>
  <c r="Q8" i="21" s="1"/>
  <c r="W6" i="21"/>
  <c r="P8" i="21" s="1"/>
  <c r="T6" i="21"/>
  <c r="S6" i="21"/>
  <c r="L6" i="21"/>
  <c r="K6" i="21"/>
  <c r="H6" i="21"/>
  <c r="G6" i="21"/>
  <c r="D6" i="21"/>
  <c r="C6" i="21"/>
  <c r="X5" i="21"/>
  <c r="W5" i="21"/>
  <c r="Y5" i="21" s="1"/>
  <c r="T5" i="21"/>
  <c r="S5" i="21"/>
  <c r="P5" i="21"/>
  <c r="O5" i="21"/>
  <c r="H5" i="21"/>
  <c r="G5" i="21"/>
  <c r="D5" i="21"/>
  <c r="C5" i="21"/>
  <c r="X4" i="21"/>
  <c r="W4" i="21"/>
  <c r="Y4" i="21" s="1"/>
  <c r="T4" i="21"/>
  <c r="S4" i="21"/>
  <c r="P4" i="21"/>
  <c r="O4" i="21"/>
  <c r="L4" i="21"/>
  <c r="K4" i="21"/>
  <c r="D4" i="21"/>
  <c r="C4" i="21"/>
  <c r="X3" i="21"/>
  <c r="W3" i="21"/>
  <c r="Y3" i="21" s="1"/>
  <c r="T3" i="21"/>
  <c r="S3" i="21"/>
  <c r="P3" i="21"/>
  <c r="O3" i="21"/>
  <c r="L3" i="21"/>
  <c r="K3" i="21"/>
  <c r="H3" i="21"/>
  <c r="AF3" i="21" s="1"/>
  <c r="G3" i="21"/>
  <c r="V2" i="21"/>
  <c r="R2" i="21"/>
  <c r="N2" i="21"/>
  <c r="J2" i="21"/>
  <c r="F2" i="21"/>
  <c r="B2" i="21"/>
  <c r="R28" i="20"/>
  <c r="L28" i="20"/>
  <c r="R27" i="20"/>
  <c r="L27" i="20"/>
  <c r="R26" i="20"/>
  <c r="L26" i="20"/>
  <c r="R24" i="20"/>
  <c r="L24" i="20"/>
  <c r="R23" i="20"/>
  <c r="L23" i="20"/>
  <c r="R22" i="20"/>
  <c r="L22" i="20"/>
  <c r="R20" i="20"/>
  <c r="L20" i="20"/>
  <c r="R19" i="20"/>
  <c r="L19" i="20"/>
  <c r="R18" i="20"/>
  <c r="L18" i="20"/>
  <c r="R16" i="20"/>
  <c r="L16" i="20"/>
  <c r="R15" i="20"/>
  <c r="L15" i="20"/>
  <c r="R14" i="20"/>
  <c r="L14" i="20"/>
  <c r="R12" i="20"/>
  <c r="L12" i="20"/>
  <c r="R11" i="20"/>
  <c r="L11" i="20"/>
  <c r="R10" i="20"/>
  <c r="L10" i="20"/>
  <c r="T8" i="20"/>
  <c r="S8" i="20"/>
  <c r="L8" i="20"/>
  <c r="K8" i="20"/>
  <c r="H8" i="20"/>
  <c r="G8" i="20"/>
  <c r="D8" i="20"/>
  <c r="C8" i="20"/>
  <c r="X7" i="20"/>
  <c r="W7" i="20"/>
  <c r="P7" i="20"/>
  <c r="O7" i="20"/>
  <c r="L7" i="20"/>
  <c r="K7" i="20"/>
  <c r="H7" i="20"/>
  <c r="G7" i="20"/>
  <c r="D7" i="20"/>
  <c r="C7" i="20"/>
  <c r="X6" i="20"/>
  <c r="O8" i="20" s="1"/>
  <c r="Q8" i="20" s="1"/>
  <c r="W6" i="20"/>
  <c r="P8" i="20" s="1"/>
  <c r="T6" i="20"/>
  <c r="S6" i="20"/>
  <c r="L6" i="20"/>
  <c r="K6" i="20"/>
  <c r="H6" i="20"/>
  <c r="G6" i="20"/>
  <c r="D6" i="20"/>
  <c r="C6" i="20"/>
  <c r="X5" i="20"/>
  <c r="W5" i="20"/>
  <c r="T5" i="20"/>
  <c r="S5" i="20"/>
  <c r="P5" i="20"/>
  <c r="O5" i="20"/>
  <c r="H5" i="20"/>
  <c r="G5" i="20"/>
  <c r="D5" i="20"/>
  <c r="C5" i="20"/>
  <c r="X4" i="20"/>
  <c r="W4" i="20"/>
  <c r="T4" i="20"/>
  <c r="S4" i="20"/>
  <c r="P4" i="20"/>
  <c r="O4" i="20"/>
  <c r="L4" i="20"/>
  <c r="K4" i="20"/>
  <c r="M4" i="20" s="1"/>
  <c r="D4" i="20"/>
  <c r="AF4" i="20" s="1"/>
  <c r="C4" i="20"/>
  <c r="X3" i="20"/>
  <c r="W3" i="20"/>
  <c r="Y3" i="20" s="1"/>
  <c r="T3" i="20"/>
  <c r="S3" i="20"/>
  <c r="P3" i="20"/>
  <c r="O3" i="20"/>
  <c r="Q3" i="20" s="1"/>
  <c r="L3" i="20"/>
  <c r="K3" i="20"/>
  <c r="H3" i="20"/>
  <c r="G3" i="20"/>
  <c r="V2" i="20"/>
  <c r="R2" i="20"/>
  <c r="N2" i="20"/>
  <c r="J2" i="20"/>
  <c r="F2" i="20"/>
  <c r="B2" i="20"/>
  <c r="R28" i="19"/>
  <c r="L28" i="19"/>
  <c r="R27" i="19"/>
  <c r="L27" i="19"/>
  <c r="R26" i="19"/>
  <c r="L26" i="19"/>
  <c r="R24" i="19"/>
  <c r="L24" i="19"/>
  <c r="R23" i="19"/>
  <c r="L23" i="19"/>
  <c r="R22" i="19"/>
  <c r="L22" i="19"/>
  <c r="R20" i="19"/>
  <c r="L20" i="19"/>
  <c r="R19" i="19"/>
  <c r="L19" i="19"/>
  <c r="R18" i="19"/>
  <c r="L18" i="19"/>
  <c r="R16" i="19"/>
  <c r="L16" i="19"/>
  <c r="R15" i="19"/>
  <c r="L15" i="19"/>
  <c r="R14" i="19"/>
  <c r="L14" i="19"/>
  <c r="R12" i="19"/>
  <c r="L12" i="19"/>
  <c r="R11" i="19"/>
  <c r="L11" i="19"/>
  <c r="R10" i="19"/>
  <c r="L10" i="19"/>
  <c r="T8" i="19"/>
  <c r="S8" i="19"/>
  <c r="L8" i="19"/>
  <c r="K8" i="19"/>
  <c r="H8" i="19"/>
  <c r="G8" i="19"/>
  <c r="D8" i="19"/>
  <c r="C8" i="19"/>
  <c r="X7" i="19"/>
  <c r="W7" i="19"/>
  <c r="P7" i="19"/>
  <c r="O7" i="19"/>
  <c r="L7" i="19"/>
  <c r="K7" i="19"/>
  <c r="H7" i="19"/>
  <c r="G7" i="19"/>
  <c r="D7" i="19"/>
  <c r="C7" i="19"/>
  <c r="X6" i="19"/>
  <c r="O8" i="19" s="1"/>
  <c r="Q8" i="19" s="1"/>
  <c r="W6" i="19"/>
  <c r="P8" i="19" s="1"/>
  <c r="T6" i="19"/>
  <c r="S6" i="19"/>
  <c r="L6" i="19"/>
  <c r="K6" i="19"/>
  <c r="H6" i="19"/>
  <c r="AF6" i="19" s="1"/>
  <c r="G6" i="19"/>
  <c r="D6" i="19"/>
  <c r="C6" i="19"/>
  <c r="X5" i="19"/>
  <c r="W5" i="19"/>
  <c r="T5" i="19"/>
  <c r="S5" i="19"/>
  <c r="P5" i="19"/>
  <c r="O5" i="19"/>
  <c r="H5" i="19"/>
  <c r="G5" i="19"/>
  <c r="D5" i="19"/>
  <c r="C5" i="19"/>
  <c r="X4" i="19"/>
  <c r="W4" i="19"/>
  <c r="T4" i="19"/>
  <c r="S4" i="19"/>
  <c r="P4" i="19"/>
  <c r="O4" i="19"/>
  <c r="L4" i="19"/>
  <c r="K4" i="19"/>
  <c r="D4" i="19"/>
  <c r="C4" i="19"/>
  <c r="X3" i="19"/>
  <c r="W3" i="19"/>
  <c r="T3" i="19"/>
  <c r="S3" i="19"/>
  <c r="P3" i="19"/>
  <c r="O3" i="19"/>
  <c r="L3" i="19"/>
  <c r="K3" i="19"/>
  <c r="H3" i="19"/>
  <c r="AF3" i="19" s="1"/>
  <c r="G3" i="19"/>
  <c r="V2" i="19"/>
  <c r="R2" i="19"/>
  <c r="N2" i="19"/>
  <c r="J2" i="19"/>
  <c r="F2" i="19"/>
  <c r="B2" i="19"/>
  <c r="M3" i="19" l="1"/>
  <c r="U3" i="19"/>
  <c r="Q4" i="19"/>
  <c r="I5" i="19"/>
  <c r="U5" i="19"/>
  <c r="M6" i="19"/>
  <c r="Q7" i="19"/>
  <c r="M8" i="19"/>
  <c r="U4" i="20"/>
  <c r="Q5" i="20"/>
  <c r="U6" i="20"/>
  <c r="M7" i="20"/>
  <c r="Y7" i="20"/>
  <c r="U8" i="20"/>
  <c r="M3" i="21"/>
  <c r="U3" i="21"/>
  <c r="Q4" i="21"/>
  <c r="I5" i="21"/>
  <c r="M6" i="21"/>
  <c r="AF3" i="20"/>
  <c r="AF4" i="21"/>
  <c r="AF4" i="19"/>
  <c r="Q3" i="19"/>
  <c r="Y3" i="19"/>
  <c r="M4" i="19"/>
  <c r="U4" i="19"/>
  <c r="Q5" i="19"/>
  <c r="Y5" i="19"/>
  <c r="U6" i="19"/>
  <c r="M7" i="19"/>
  <c r="Y7" i="19"/>
  <c r="U8" i="19"/>
  <c r="U3" i="20"/>
  <c r="I5" i="20"/>
  <c r="U5" i="20"/>
  <c r="M6" i="20"/>
  <c r="Q7" i="20"/>
  <c r="M8" i="20"/>
  <c r="Q3" i="21"/>
  <c r="M4" i="21"/>
  <c r="Q5" i="21"/>
  <c r="M7" i="21"/>
  <c r="U5" i="21"/>
  <c r="M3" i="20"/>
  <c r="AB3" i="20" s="1"/>
  <c r="AF5" i="20"/>
  <c r="Y4" i="20"/>
  <c r="AF5" i="21"/>
  <c r="U6" i="21"/>
  <c r="AF5" i="19"/>
  <c r="AE7" i="20"/>
  <c r="AF7" i="20"/>
  <c r="Y5" i="20"/>
  <c r="Y4" i="19"/>
  <c r="Q4" i="20"/>
  <c r="U4" i="21"/>
  <c r="AE6" i="19"/>
  <c r="AK6" i="19" s="1"/>
  <c r="AE6" i="20"/>
  <c r="AF6" i="20"/>
  <c r="AE6" i="21"/>
  <c r="AF6" i="21"/>
  <c r="AE7" i="21"/>
  <c r="AF7" i="21"/>
  <c r="AE7" i="19"/>
  <c r="AF7" i="19"/>
  <c r="AK7" i="20"/>
  <c r="AE8" i="20"/>
  <c r="AF8" i="21"/>
  <c r="AE8" i="21"/>
  <c r="AE3" i="21"/>
  <c r="AK3" i="21" s="1"/>
  <c r="AE4" i="21"/>
  <c r="AK4" i="21" s="1"/>
  <c r="AE5" i="21"/>
  <c r="I6" i="21"/>
  <c r="I7" i="21"/>
  <c r="I8" i="21"/>
  <c r="I3" i="21"/>
  <c r="AD3" i="21" s="1"/>
  <c r="E4" i="21"/>
  <c r="AB4" i="21" s="1"/>
  <c r="E5" i="21"/>
  <c r="AD5" i="21" s="1"/>
  <c r="E6" i="21"/>
  <c r="Y6" i="21"/>
  <c r="E7" i="21"/>
  <c r="AD7" i="21" s="1"/>
  <c r="E8" i="21"/>
  <c r="AC8" i="21" s="1"/>
  <c r="AF8" i="20"/>
  <c r="AE3" i="20"/>
  <c r="AE4" i="20"/>
  <c r="AK4" i="20" s="1"/>
  <c r="AE5" i="20"/>
  <c r="AK5" i="20" s="1"/>
  <c r="I6" i="20"/>
  <c r="I7" i="20"/>
  <c r="I8" i="20"/>
  <c r="I3" i="20"/>
  <c r="E4" i="20"/>
  <c r="AD4" i="20" s="1"/>
  <c r="AB4" i="20"/>
  <c r="E5" i="20"/>
  <c r="E6" i="20"/>
  <c r="Y6" i="20"/>
  <c r="E7" i="20"/>
  <c r="AC7" i="20" s="1"/>
  <c r="E8" i="20"/>
  <c r="AF8" i="19"/>
  <c r="AE8" i="19"/>
  <c r="AE3" i="19"/>
  <c r="AK3" i="19" s="1"/>
  <c r="AE4" i="19"/>
  <c r="AK4" i="19" s="1"/>
  <c r="AE5" i="19"/>
  <c r="I6" i="19"/>
  <c r="I7" i="19"/>
  <c r="I8" i="19"/>
  <c r="I3" i="19"/>
  <c r="AD3" i="19" s="1"/>
  <c r="E4" i="19"/>
  <c r="AD4" i="19" s="1"/>
  <c r="E5" i="19"/>
  <c r="AD5" i="19" s="1"/>
  <c r="AB5" i="19"/>
  <c r="E6" i="19"/>
  <c r="Y6" i="19"/>
  <c r="E7" i="19"/>
  <c r="E8" i="19"/>
  <c r="AC8" i="19" s="1"/>
  <c r="AC6" i="19" l="1"/>
  <c r="AB3" i="19"/>
  <c r="AK3" i="20"/>
  <c r="AC6" i="20"/>
  <c r="AC6" i="21"/>
  <c r="AD7" i="19"/>
  <c r="AD8" i="20"/>
  <c r="AD5" i="20"/>
  <c r="AD3" i="20"/>
  <c r="AB5" i="21"/>
  <c r="AB3" i="21"/>
  <c r="AK8" i="21"/>
  <c r="AK7" i="19"/>
  <c r="AK5" i="19"/>
  <c r="AB4" i="19"/>
  <c r="AB5" i="20"/>
  <c r="AK6" i="20"/>
  <c r="AK5" i="21"/>
  <c r="AK6" i="21"/>
  <c r="AD4" i="21"/>
  <c r="AB6" i="19"/>
  <c r="AG6" i="19" s="1"/>
  <c r="AB6" i="20"/>
  <c r="AB6" i="21"/>
  <c r="AK8" i="20"/>
  <c r="AK7" i="21"/>
  <c r="AK8" i="19"/>
  <c r="AG6" i="21"/>
  <c r="AB8" i="21"/>
  <c r="AB7" i="21"/>
  <c r="AC5" i="21"/>
  <c r="AG5" i="21" s="1"/>
  <c r="AC4" i="21"/>
  <c r="AC3" i="21"/>
  <c r="AG3" i="21" s="1"/>
  <c r="AD8" i="21"/>
  <c r="AD6" i="21"/>
  <c r="AC7" i="21"/>
  <c r="AB8" i="20"/>
  <c r="AB7" i="20"/>
  <c r="AC5" i="20"/>
  <c r="AC4" i="20"/>
  <c r="AA4" i="20" s="1"/>
  <c r="AC3" i="20"/>
  <c r="AG3" i="20" s="1"/>
  <c r="AD6" i="20"/>
  <c r="AD7" i="20"/>
  <c r="AC8" i="20"/>
  <c r="AB8" i="19"/>
  <c r="AB7" i="19"/>
  <c r="AC5" i="19"/>
  <c r="AG5" i="19" s="1"/>
  <c r="AC4" i="19"/>
  <c r="AA4" i="19" s="1"/>
  <c r="AC3" i="19"/>
  <c r="AG3" i="19" s="1"/>
  <c r="AD8" i="19"/>
  <c r="AD6" i="19"/>
  <c r="AC7" i="19"/>
  <c r="AA4" i="21" l="1"/>
  <c r="AG5" i="20"/>
  <c r="AA6" i="21"/>
  <c r="AG6" i="20"/>
  <c r="AA6" i="20"/>
  <c r="AA6" i="19"/>
  <c r="AA5" i="21"/>
  <c r="AG4" i="20"/>
  <c r="AA3" i="21"/>
  <c r="AG4" i="21"/>
  <c r="AA3" i="19"/>
  <c r="AG4" i="19"/>
  <c r="AA5" i="19"/>
  <c r="AA5" i="20"/>
  <c r="AA3" i="20"/>
  <c r="AG8" i="21"/>
  <c r="AA8" i="21"/>
  <c r="AG7" i="21"/>
  <c r="AA7" i="21"/>
  <c r="AI4" i="21"/>
  <c r="AG8" i="20"/>
  <c r="AA8" i="20"/>
  <c r="AG7" i="20"/>
  <c r="AA7" i="20"/>
  <c r="AG8" i="19"/>
  <c r="AA8" i="19"/>
  <c r="AG7" i="19"/>
  <c r="AA7" i="19"/>
  <c r="AI7" i="21" l="1"/>
  <c r="AI4" i="19"/>
  <c r="AI3" i="20"/>
  <c r="AI6" i="19"/>
  <c r="AI7" i="20"/>
  <c r="AI8" i="19"/>
  <c r="AI5" i="19"/>
  <c r="AI3" i="19"/>
  <c r="AI7" i="19"/>
  <c r="AI4" i="20"/>
  <c r="AI5" i="20"/>
  <c r="AI5" i="21"/>
  <c r="AI6" i="21"/>
  <c r="AI3" i="21"/>
  <c r="AI8" i="21"/>
  <c r="AI6" i="20"/>
  <c r="AI8" i="20"/>
  <c r="R45" i="18"/>
  <c r="L45" i="18"/>
  <c r="R44" i="18"/>
  <c r="L44" i="18"/>
  <c r="R43" i="18"/>
  <c r="L43" i="18"/>
  <c r="R42" i="18"/>
  <c r="L42" i="18"/>
  <c r="R40" i="18"/>
  <c r="L40" i="18"/>
  <c r="R39" i="18"/>
  <c r="L39" i="18"/>
  <c r="R38" i="18"/>
  <c r="L38" i="18"/>
  <c r="R37" i="18"/>
  <c r="L37" i="18"/>
  <c r="R35" i="18"/>
  <c r="L35" i="18"/>
  <c r="R34" i="18"/>
  <c r="L34" i="18"/>
  <c r="R33" i="18"/>
  <c r="L33" i="18"/>
  <c r="R32" i="18"/>
  <c r="L32" i="18"/>
  <c r="R30" i="18"/>
  <c r="L30" i="18"/>
  <c r="R29" i="18"/>
  <c r="L29" i="18"/>
  <c r="R28" i="18"/>
  <c r="L28" i="18"/>
  <c r="R27" i="18"/>
  <c r="L27" i="18"/>
  <c r="R25" i="18"/>
  <c r="L25" i="18"/>
  <c r="R24" i="18"/>
  <c r="L24" i="18"/>
  <c r="R23" i="18"/>
  <c r="L23" i="18"/>
  <c r="R22" i="18"/>
  <c r="L22" i="18"/>
  <c r="R20" i="18"/>
  <c r="L20" i="18"/>
  <c r="R19" i="18"/>
  <c r="L19" i="18"/>
  <c r="R18" i="18"/>
  <c r="L18" i="18"/>
  <c r="R17" i="18"/>
  <c r="L17" i="18"/>
  <c r="R15" i="18"/>
  <c r="L15" i="18"/>
  <c r="R14" i="18"/>
  <c r="L14" i="18"/>
  <c r="R13" i="18"/>
  <c r="L13" i="18"/>
  <c r="R12" i="18"/>
  <c r="L12" i="18"/>
  <c r="AB10" i="18"/>
  <c r="AA10" i="18"/>
  <c r="X10" i="18"/>
  <c r="W10" i="18"/>
  <c r="T10" i="18"/>
  <c r="S10" i="18"/>
  <c r="P10" i="18"/>
  <c r="O10" i="18"/>
  <c r="L10" i="18"/>
  <c r="K10" i="18"/>
  <c r="H10" i="18"/>
  <c r="G10" i="18"/>
  <c r="D10" i="18"/>
  <c r="C10" i="18"/>
  <c r="AF9" i="18"/>
  <c r="AE9" i="18"/>
  <c r="X9" i="18"/>
  <c r="W9" i="18"/>
  <c r="T9" i="18"/>
  <c r="S9" i="18"/>
  <c r="P9" i="18"/>
  <c r="O9" i="18"/>
  <c r="L9" i="18"/>
  <c r="K9" i="18"/>
  <c r="H9" i="18"/>
  <c r="G9" i="18"/>
  <c r="D9" i="18"/>
  <c r="AN9" i="18" s="1"/>
  <c r="C9" i="18"/>
  <c r="AF8" i="18"/>
  <c r="AE8" i="18"/>
  <c r="AB8" i="18"/>
  <c r="AA8" i="18"/>
  <c r="T8" i="18"/>
  <c r="S8" i="18"/>
  <c r="P8" i="18"/>
  <c r="O8" i="18"/>
  <c r="L8" i="18"/>
  <c r="K8" i="18"/>
  <c r="H8" i="18"/>
  <c r="G8" i="18"/>
  <c r="D8" i="18"/>
  <c r="C8" i="18"/>
  <c r="AF7" i="18"/>
  <c r="AE7" i="18"/>
  <c r="AB7" i="18"/>
  <c r="AA7" i="18"/>
  <c r="X7" i="18"/>
  <c r="W7" i="18"/>
  <c r="P7" i="18"/>
  <c r="O7" i="18"/>
  <c r="L7" i="18"/>
  <c r="K7" i="18"/>
  <c r="H7" i="18"/>
  <c r="G7" i="18"/>
  <c r="D7" i="18"/>
  <c r="AN7" i="18" s="1"/>
  <c r="C7" i="18"/>
  <c r="AF6" i="18"/>
  <c r="AE6" i="18"/>
  <c r="AB6" i="18"/>
  <c r="AA6" i="18"/>
  <c r="X6" i="18"/>
  <c r="W6" i="18"/>
  <c r="T6" i="18"/>
  <c r="S6" i="18"/>
  <c r="L6" i="18"/>
  <c r="K6" i="18"/>
  <c r="H6" i="18"/>
  <c r="G6" i="18"/>
  <c r="D6" i="18"/>
  <c r="C6" i="18"/>
  <c r="AF5" i="18"/>
  <c r="AE5" i="18"/>
  <c r="AB5" i="18"/>
  <c r="AA5" i="18"/>
  <c r="X5" i="18"/>
  <c r="W5" i="18"/>
  <c r="T5" i="18"/>
  <c r="S5" i="18"/>
  <c r="P5" i="18"/>
  <c r="O5" i="18"/>
  <c r="H5" i="18"/>
  <c r="G5" i="18"/>
  <c r="D5" i="18"/>
  <c r="AN5" i="18" s="1"/>
  <c r="C5" i="18"/>
  <c r="AF4" i="18"/>
  <c r="AE4" i="18"/>
  <c r="AB4" i="18"/>
  <c r="AA4" i="18"/>
  <c r="X4" i="18"/>
  <c r="W4" i="18"/>
  <c r="T4" i="18"/>
  <c r="S4" i="18"/>
  <c r="P4" i="18"/>
  <c r="O4" i="18"/>
  <c r="L4" i="18"/>
  <c r="K4" i="18"/>
  <c r="D4" i="18"/>
  <c r="C4" i="18"/>
  <c r="AF3" i="18"/>
  <c r="AE3" i="18"/>
  <c r="AB3" i="18"/>
  <c r="AA3" i="18"/>
  <c r="X3" i="18"/>
  <c r="W3" i="18"/>
  <c r="T3" i="18"/>
  <c r="S3" i="18"/>
  <c r="P3" i="18"/>
  <c r="O3" i="18"/>
  <c r="L3" i="18"/>
  <c r="K3" i="18"/>
  <c r="H3" i="18"/>
  <c r="AN3" i="18" s="1"/>
  <c r="G3" i="18"/>
  <c r="AD2" i="18"/>
  <c r="Z2" i="18"/>
  <c r="V2" i="18"/>
  <c r="R2" i="18"/>
  <c r="N2" i="18"/>
  <c r="J2" i="18"/>
  <c r="F2" i="18"/>
  <c r="B2" i="18"/>
  <c r="R45" i="17"/>
  <c r="L45" i="17"/>
  <c r="R44" i="17"/>
  <c r="L44" i="17"/>
  <c r="R43" i="17"/>
  <c r="L43" i="17"/>
  <c r="R42" i="17"/>
  <c r="L42" i="17"/>
  <c r="R40" i="17"/>
  <c r="L40" i="17"/>
  <c r="R39" i="17"/>
  <c r="L39" i="17"/>
  <c r="R38" i="17"/>
  <c r="L38" i="17"/>
  <c r="R37" i="17"/>
  <c r="L37" i="17"/>
  <c r="R35" i="17"/>
  <c r="L35" i="17"/>
  <c r="R34" i="17"/>
  <c r="L34" i="17"/>
  <c r="R33" i="17"/>
  <c r="L33" i="17"/>
  <c r="R32" i="17"/>
  <c r="L32" i="17"/>
  <c r="R30" i="17"/>
  <c r="L30" i="17"/>
  <c r="R29" i="17"/>
  <c r="L29" i="17"/>
  <c r="R28" i="17"/>
  <c r="L28" i="17"/>
  <c r="R27" i="17"/>
  <c r="L27" i="17"/>
  <c r="R25" i="17"/>
  <c r="L25" i="17"/>
  <c r="R24" i="17"/>
  <c r="L24" i="17"/>
  <c r="R23" i="17"/>
  <c r="L23" i="17"/>
  <c r="R22" i="17"/>
  <c r="L22" i="17"/>
  <c r="R20" i="17"/>
  <c r="L20" i="17"/>
  <c r="R19" i="17"/>
  <c r="L19" i="17"/>
  <c r="R18" i="17"/>
  <c r="L18" i="17"/>
  <c r="R17" i="17"/>
  <c r="L17" i="17"/>
  <c r="R15" i="17"/>
  <c r="L15" i="17"/>
  <c r="R14" i="17"/>
  <c r="L14" i="17"/>
  <c r="R13" i="17"/>
  <c r="L13" i="17"/>
  <c r="R12" i="17"/>
  <c r="L12" i="17"/>
  <c r="AB10" i="17"/>
  <c r="AA10" i="17"/>
  <c r="AC10" i="17" s="1"/>
  <c r="X10" i="17"/>
  <c r="W10" i="17"/>
  <c r="Y10" i="17" s="1"/>
  <c r="T10" i="17"/>
  <c r="S10" i="17"/>
  <c r="U10" i="17" s="1"/>
  <c r="P10" i="17"/>
  <c r="O10" i="17"/>
  <c r="Q10" i="17" s="1"/>
  <c r="L10" i="17"/>
  <c r="K10" i="17"/>
  <c r="M10" i="17" s="1"/>
  <c r="H10" i="17"/>
  <c r="G10" i="17"/>
  <c r="I10" i="17" s="1"/>
  <c r="D10" i="17"/>
  <c r="C10" i="17"/>
  <c r="AF9" i="17"/>
  <c r="AE9" i="17"/>
  <c r="AG9" i="17" s="1"/>
  <c r="X9" i="17"/>
  <c r="W9" i="17"/>
  <c r="T9" i="17"/>
  <c r="S9" i="17"/>
  <c r="P9" i="17"/>
  <c r="O9" i="17"/>
  <c r="L9" i="17"/>
  <c r="K9" i="17"/>
  <c r="H9" i="17"/>
  <c r="G9" i="17"/>
  <c r="D9" i="17"/>
  <c r="AN9" i="17" s="1"/>
  <c r="C9" i="17"/>
  <c r="AF8" i="17"/>
  <c r="AE8" i="17"/>
  <c r="AG8" i="17" s="1"/>
  <c r="AB8" i="17"/>
  <c r="AA8" i="17"/>
  <c r="T8" i="17"/>
  <c r="S8" i="17"/>
  <c r="U8" i="17" s="1"/>
  <c r="P8" i="17"/>
  <c r="O8" i="17"/>
  <c r="L8" i="17"/>
  <c r="K8" i="17"/>
  <c r="M8" i="17" s="1"/>
  <c r="H8" i="17"/>
  <c r="G8" i="17"/>
  <c r="D8" i="17"/>
  <c r="C8" i="17"/>
  <c r="AF7" i="17"/>
  <c r="AE7" i="17"/>
  <c r="AG7" i="17" s="1"/>
  <c r="AB7" i="17"/>
  <c r="AA7" i="17"/>
  <c r="AC7" i="17" s="1"/>
  <c r="X7" i="17"/>
  <c r="W7" i="17"/>
  <c r="P7" i="17"/>
  <c r="O7" i="17"/>
  <c r="Q7" i="17" s="1"/>
  <c r="L7" i="17"/>
  <c r="K7" i="17"/>
  <c r="H7" i="17"/>
  <c r="G7" i="17"/>
  <c r="I7" i="17" s="1"/>
  <c r="D7" i="17"/>
  <c r="C7" i="17"/>
  <c r="AF6" i="17"/>
  <c r="AE6" i="17"/>
  <c r="AG6" i="17" s="1"/>
  <c r="AB6" i="17"/>
  <c r="AA6" i="17"/>
  <c r="X6" i="17"/>
  <c r="W6" i="17"/>
  <c r="Y6" i="17" s="1"/>
  <c r="T6" i="17"/>
  <c r="S6" i="17"/>
  <c r="L6" i="17"/>
  <c r="K6" i="17"/>
  <c r="M6" i="17" s="1"/>
  <c r="H6" i="17"/>
  <c r="G6" i="17"/>
  <c r="D6" i="17"/>
  <c r="C6" i="17"/>
  <c r="AF5" i="17"/>
  <c r="AE5" i="17"/>
  <c r="AG5" i="17" s="1"/>
  <c r="AB5" i="17"/>
  <c r="AA5" i="17"/>
  <c r="AC5" i="17" s="1"/>
  <c r="X5" i="17"/>
  <c r="W5" i="17"/>
  <c r="T5" i="17"/>
  <c r="S5" i="17"/>
  <c r="U5" i="17" s="1"/>
  <c r="P5" i="17"/>
  <c r="O5" i="17"/>
  <c r="H5" i="17"/>
  <c r="G5" i="17"/>
  <c r="I5" i="17" s="1"/>
  <c r="D5" i="17"/>
  <c r="C5" i="17"/>
  <c r="AF4" i="17"/>
  <c r="AE4" i="17"/>
  <c r="AG4" i="17" s="1"/>
  <c r="AB4" i="17"/>
  <c r="AA4" i="17"/>
  <c r="X4" i="17"/>
  <c r="W4" i="17"/>
  <c r="Y4" i="17" s="1"/>
  <c r="T4" i="17"/>
  <c r="S4" i="17"/>
  <c r="P4" i="17"/>
  <c r="O4" i="17"/>
  <c r="Q4" i="17" s="1"/>
  <c r="L4" i="17"/>
  <c r="K4" i="17"/>
  <c r="D4" i="17"/>
  <c r="C4" i="17"/>
  <c r="AF3" i="17"/>
  <c r="AE3" i="17"/>
  <c r="AG3" i="17" s="1"/>
  <c r="AB3" i="17"/>
  <c r="AA3" i="17"/>
  <c r="AC3" i="17" s="1"/>
  <c r="X3" i="17"/>
  <c r="W3" i="17"/>
  <c r="T3" i="17"/>
  <c r="S3" i="17"/>
  <c r="U3" i="17" s="1"/>
  <c r="P3" i="17"/>
  <c r="O3" i="17"/>
  <c r="L3" i="17"/>
  <c r="K3" i="17"/>
  <c r="M3" i="17" s="1"/>
  <c r="H3" i="17"/>
  <c r="G3" i="17"/>
  <c r="AD2" i="17"/>
  <c r="Z2" i="17"/>
  <c r="V2" i="17"/>
  <c r="R2" i="17"/>
  <c r="N2" i="17"/>
  <c r="J2" i="17"/>
  <c r="F2" i="17"/>
  <c r="B2" i="17"/>
  <c r="R45" i="16"/>
  <c r="L45" i="16"/>
  <c r="R44" i="16"/>
  <c r="L44" i="16"/>
  <c r="R43" i="16"/>
  <c r="L43" i="16"/>
  <c r="R42" i="16"/>
  <c r="L42" i="16"/>
  <c r="R40" i="16"/>
  <c r="L40" i="16"/>
  <c r="R39" i="16"/>
  <c r="L39" i="16"/>
  <c r="R38" i="16"/>
  <c r="L38" i="16"/>
  <c r="R37" i="16"/>
  <c r="L37" i="16"/>
  <c r="R35" i="16"/>
  <c r="L35" i="16"/>
  <c r="R34" i="16"/>
  <c r="L34" i="16"/>
  <c r="R33" i="16"/>
  <c r="L33" i="16"/>
  <c r="R32" i="16"/>
  <c r="L32" i="16"/>
  <c r="R30" i="16"/>
  <c r="L30" i="16"/>
  <c r="R29" i="16"/>
  <c r="L29" i="16"/>
  <c r="R28" i="16"/>
  <c r="L28" i="16"/>
  <c r="R27" i="16"/>
  <c r="L27" i="16"/>
  <c r="R25" i="16"/>
  <c r="L25" i="16"/>
  <c r="R24" i="16"/>
  <c r="L24" i="16"/>
  <c r="R23" i="16"/>
  <c r="L23" i="16"/>
  <c r="R22" i="16"/>
  <c r="L22" i="16"/>
  <c r="R20" i="16"/>
  <c r="L20" i="16"/>
  <c r="R19" i="16"/>
  <c r="L19" i="16"/>
  <c r="R18" i="16"/>
  <c r="L18" i="16"/>
  <c r="R17" i="16"/>
  <c r="L17" i="16"/>
  <c r="R15" i="16"/>
  <c r="L15" i="16"/>
  <c r="R14" i="16"/>
  <c r="L14" i="16"/>
  <c r="R13" i="16"/>
  <c r="L13" i="16"/>
  <c r="R12" i="16"/>
  <c r="L12" i="16"/>
  <c r="AB10" i="16"/>
  <c r="AA10" i="16"/>
  <c r="AC10" i="16" s="1"/>
  <c r="X10" i="16"/>
  <c r="W10" i="16"/>
  <c r="Y10" i="16" s="1"/>
  <c r="T10" i="16"/>
  <c r="S10" i="16"/>
  <c r="U10" i="16" s="1"/>
  <c r="P10" i="16"/>
  <c r="O10" i="16"/>
  <c r="Q10" i="16" s="1"/>
  <c r="L10" i="16"/>
  <c r="K10" i="16"/>
  <c r="M10" i="16" s="1"/>
  <c r="H10" i="16"/>
  <c r="G10" i="16"/>
  <c r="I10" i="16" s="1"/>
  <c r="D10" i="16"/>
  <c r="C10" i="16"/>
  <c r="AF9" i="16"/>
  <c r="AE9" i="16"/>
  <c r="AG9" i="16" s="1"/>
  <c r="X9" i="16"/>
  <c r="W9" i="16"/>
  <c r="Y9" i="16" s="1"/>
  <c r="T9" i="16"/>
  <c r="S9" i="16"/>
  <c r="P9" i="16"/>
  <c r="O9" i="16"/>
  <c r="Q9" i="16" s="1"/>
  <c r="L9" i="16"/>
  <c r="K9" i="16"/>
  <c r="H9" i="16"/>
  <c r="G9" i="16"/>
  <c r="I9" i="16" s="1"/>
  <c r="D9" i="16"/>
  <c r="AN9" i="16" s="1"/>
  <c r="C9" i="16"/>
  <c r="AF8" i="16"/>
  <c r="AE8" i="16"/>
  <c r="AG8" i="16" s="1"/>
  <c r="AB8" i="16"/>
  <c r="AA8" i="16"/>
  <c r="T8" i="16"/>
  <c r="S8" i="16"/>
  <c r="U8" i="16" s="1"/>
  <c r="P8" i="16"/>
  <c r="O8" i="16"/>
  <c r="L8" i="16"/>
  <c r="K8" i="16"/>
  <c r="M8" i="16" s="1"/>
  <c r="H8" i="16"/>
  <c r="G8" i="16"/>
  <c r="D8" i="16"/>
  <c r="C8" i="16"/>
  <c r="AF7" i="16"/>
  <c r="AE7" i="16"/>
  <c r="AG7" i="16" s="1"/>
  <c r="AB7" i="16"/>
  <c r="AA7" i="16"/>
  <c r="AC7" i="16" s="1"/>
  <c r="X7" i="16"/>
  <c r="W7" i="16"/>
  <c r="P7" i="16"/>
  <c r="O7" i="16"/>
  <c r="Q7" i="16" s="1"/>
  <c r="L7" i="16"/>
  <c r="K7" i="16"/>
  <c r="H7" i="16"/>
  <c r="G7" i="16"/>
  <c r="I7" i="16" s="1"/>
  <c r="D7" i="16"/>
  <c r="AN7" i="16" s="1"/>
  <c r="C7" i="16"/>
  <c r="AF6" i="16"/>
  <c r="AE6" i="16"/>
  <c r="AG6" i="16" s="1"/>
  <c r="AB6" i="16"/>
  <c r="AA6" i="16"/>
  <c r="X6" i="16"/>
  <c r="W6" i="16"/>
  <c r="Y6" i="16" s="1"/>
  <c r="T6" i="16"/>
  <c r="S6" i="16"/>
  <c r="L6" i="16"/>
  <c r="K6" i="16"/>
  <c r="M6" i="16" s="1"/>
  <c r="H6" i="16"/>
  <c r="G6" i="16"/>
  <c r="D6" i="16"/>
  <c r="C6" i="16"/>
  <c r="AF5" i="16"/>
  <c r="AE5" i="16"/>
  <c r="AG5" i="16" s="1"/>
  <c r="AB5" i="16"/>
  <c r="AA5" i="16"/>
  <c r="AC5" i="16" s="1"/>
  <c r="X5" i="16"/>
  <c r="W5" i="16"/>
  <c r="T5" i="16"/>
  <c r="S5" i="16"/>
  <c r="U5" i="16" s="1"/>
  <c r="P5" i="16"/>
  <c r="O5" i="16"/>
  <c r="H5" i="16"/>
  <c r="G5" i="16"/>
  <c r="I5" i="16" s="1"/>
  <c r="D5" i="16"/>
  <c r="AN5" i="16" s="1"/>
  <c r="C5" i="16"/>
  <c r="AF4" i="16"/>
  <c r="AE4" i="16"/>
  <c r="AG4" i="16" s="1"/>
  <c r="AB4" i="16"/>
  <c r="AA4" i="16"/>
  <c r="X4" i="16"/>
  <c r="W4" i="16"/>
  <c r="Y4" i="16" s="1"/>
  <c r="T4" i="16"/>
  <c r="S4" i="16"/>
  <c r="P4" i="16"/>
  <c r="O4" i="16"/>
  <c r="Q4" i="16" s="1"/>
  <c r="L4" i="16"/>
  <c r="K4" i="16"/>
  <c r="D4" i="16"/>
  <c r="C4" i="16"/>
  <c r="AF3" i="16"/>
  <c r="AE3" i="16"/>
  <c r="AG3" i="16" s="1"/>
  <c r="AB3" i="16"/>
  <c r="AA3" i="16"/>
  <c r="AC3" i="16" s="1"/>
  <c r="X3" i="16"/>
  <c r="W3" i="16"/>
  <c r="T3" i="16"/>
  <c r="S3" i="16"/>
  <c r="U3" i="16" s="1"/>
  <c r="P3" i="16"/>
  <c r="O3" i="16"/>
  <c r="L3" i="16"/>
  <c r="K3" i="16"/>
  <c r="M3" i="16" s="1"/>
  <c r="H3" i="16"/>
  <c r="AN3" i="16" s="1"/>
  <c r="G3" i="16"/>
  <c r="AD2" i="16"/>
  <c r="Z2" i="16"/>
  <c r="V2" i="16"/>
  <c r="R2" i="16"/>
  <c r="N2" i="16"/>
  <c r="J2" i="16"/>
  <c r="F2" i="16"/>
  <c r="B2" i="16"/>
  <c r="R45" i="15"/>
  <c r="L45" i="15"/>
  <c r="R44" i="15"/>
  <c r="L44" i="15"/>
  <c r="R43" i="15"/>
  <c r="L43" i="15"/>
  <c r="R42" i="15"/>
  <c r="L42" i="15"/>
  <c r="R40" i="15"/>
  <c r="L40" i="15"/>
  <c r="R39" i="15"/>
  <c r="L39" i="15"/>
  <c r="R38" i="15"/>
  <c r="L38" i="15"/>
  <c r="R37" i="15"/>
  <c r="L37" i="15"/>
  <c r="R35" i="15"/>
  <c r="L35" i="15"/>
  <c r="R34" i="15"/>
  <c r="L34" i="15"/>
  <c r="R33" i="15"/>
  <c r="L33" i="15"/>
  <c r="R32" i="15"/>
  <c r="L32" i="15"/>
  <c r="R30" i="15"/>
  <c r="L30" i="15"/>
  <c r="R29" i="15"/>
  <c r="L29" i="15"/>
  <c r="R28" i="15"/>
  <c r="L28" i="15"/>
  <c r="R27" i="15"/>
  <c r="L27" i="15"/>
  <c r="R25" i="15"/>
  <c r="L25" i="15"/>
  <c r="R24" i="15"/>
  <c r="L24" i="15"/>
  <c r="R23" i="15"/>
  <c r="L23" i="15"/>
  <c r="R22" i="15"/>
  <c r="L22" i="15"/>
  <c r="R20" i="15"/>
  <c r="L20" i="15"/>
  <c r="R19" i="15"/>
  <c r="L19" i="15"/>
  <c r="R18" i="15"/>
  <c r="L18" i="15"/>
  <c r="R17" i="15"/>
  <c r="L17" i="15"/>
  <c r="R15" i="15"/>
  <c r="L15" i="15"/>
  <c r="R14" i="15"/>
  <c r="L14" i="15"/>
  <c r="R13" i="15"/>
  <c r="L13" i="15"/>
  <c r="R12" i="15"/>
  <c r="L12" i="15"/>
  <c r="AB10" i="15"/>
  <c r="AA10" i="15"/>
  <c r="AC10" i="15" s="1"/>
  <c r="X10" i="15"/>
  <c r="W10" i="15"/>
  <c r="T10" i="15"/>
  <c r="S10" i="15"/>
  <c r="U10" i="15" s="1"/>
  <c r="P10" i="15"/>
  <c r="O10" i="15"/>
  <c r="L10" i="15"/>
  <c r="K10" i="15"/>
  <c r="M10" i="15" s="1"/>
  <c r="H10" i="15"/>
  <c r="G10" i="15"/>
  <c r="D10" i="15"/>
  <c r="C10" i="15"/>
  <c r="AF9" i="15"/>
  <c r="AE9" i="15"/>
  <c r="X9" i="15"/>
  <c r="W9" i="15"/>
  <c r="Y9" i="15" s="1"/>
  <c r="T9" i="15"/>
  <c r="S9" i="15"/>
  <c r="P9" i="15"/>
  <c r="O9" i="15"/>
  <c r="Q9" i="15" s="1"/>
  <c r="L9" i="15"/>
  <c r="K9" i="15"/>
  <c r="H9" i="15"/>
  <c r="G9" i="15"/>
  <c r="I9" i="15" s="1"/>
  <c r="D9" i="15"/>
  <c r="AN9" i="15" s="1"/>
  <c r="C9" i="15"/>
  <c r="AF8" i="15"/>
  <c r="AE8" i="15"/>
  <c r="AB8" i="15"/>
  <c r="AA8" i="15"/>
  <c r="T8" i="15"/>
  <c r="S8" i="15"/>
  <c r="U8" i="15" s="1"/>
  <c r="P8" i="15"/>
  <c r="O8" i="15"/>
  <c r="L8" i="15"/>
  <c r="K8" i="15"/>
  <c r="M8" i="15" s="1"/>
  <c r="H8" i="15"/>
  <c r="G8" i="15"/>
  <c r="D8" i="15"/>
  <c r="C8" i="15"/>
  <c r="AF7" i="15"/>
  <c r="AE7" i="15"/>
  <c r="AB7" i="15"/>
  <c r="AA7" i="15"/>
  <c r="AC7" i="15" s="1"/>
  <c r="X7" i="15"/>
  <c r="W7" i="15"/>
  <c r="P7" i="15"/>
  <c r="O7" i="15"/>
  <c r="Q7" i="15" s="1"/>
  <c r="L7" i="15"/>
  <c r="K7" i="15"/>
  <c r="H7" i="15"/>
  <c r="G7" i="15"/>
  <c r="I7" i="15" s="1"/>
  <c r="D7" i="15"/>
  <c r="AN7" i="15" s="1"/>
  <c r="C7" i="15"/>
  <c r="AF6" i="15"/>
  <c r="AE6" i="15"/>
  <c r="AG6" i="15" s="1"/>
  <c r="AB6" i="15"/>
  <c r="AA6" i="15"/>
  <c r="X6" i="15"/>
  <c r="W6" i="15"/>
  <c r="Y6" i="15" s="1"/>
  <c r="T6" i="15"/>
  <c r="S6" i="15"/>
  <c r="L6" i="15"/>
  <c r="K6" i="15"/>
  <c r="M6" i="15" s="1"/>
  <c r="H6" i="15"/>
  <c r="G6" i="15"/>
  <c r="D6" i="15"/>
  <c r="C6" i="15"/>
  <c r="AF5" i="15"/>
  <c r="AE5" i="15"/>
  <c r="AB5" i="15"/>
  <c r="AA5" i="15"/>
  <c r="AC5" i="15" s="1"/>
  <c r="X5" i="15"/>
  <c r="W5" i="15"/>
  <c r="T5" i="15"/>
  <c r="S5" i="15"/>
  <c r="U5" i="15" s="1"/>
  <c r="P5" i="15"/>
  <c r="O5" i="15"/>
  <c r="H5" i="15"/>
  <c r="G5" i="15"/>
  <c r="I5" i="15" s="1"/>
  <c r="D5" i="15"/>
  <c r="AN5" i="15" s="1"/>
  <c r="C5" i="15"/>
  <c r="AF4" i="15"/>
  <c r="AE4" i="15"/>
  <c r="AG4" i="15" s="1"/>
  <c r="AB4" i="15"/>
  <c r="AA4" i="15"/>
  <c r="X4" i="15"/>
  <c r="W4" i="15"/>
  <c r="Y4" i="15" s="1"/>
  <c r="T4" i="15"/>
  <c r="S4" i="15"/>
  <c r="P4" i="15"/>
  <c r="O4" i="15"/>
  <c r="L4" i="15"/>
  <c r="K4" i="15"/>
  <c r="D4" i="15"/>
  <c r="C4" i="15"/>
  <c r="AF3" i="15"/>
  <c r="AE3" i="15"/>
  <c r="AB3" i="15"/>
  <c r="AA3" i="15"/>
  <c r="AC3" i="15" s="1"/>
  <c r="X3" i="15"/>
  <c r="W3" i="15"/>
  <c r="T3" i="15"/>
  <c r="S3" i="15"/>
  <c r="U3" i="15" s="1"/>
  <c r="P3" i="15"/>
  <c r="O3" i="15"/>
  <c r="L3" i="15"/>
  <c r="K3" i="15"/>
  <c r="M3" i="15" s="1"/>
  <c r="H3" i="15"/>
  <c r="AN3" i="15" s="1"/>
  <c r="G3" i="15"/>
  <c r="AD2" i="15"/>
  <c r="Z2" i="15"/>
  <c r="V2" i="15"/>
  <c r="R2" i="15"/>
  <c r="N2" i="15"/>
  <c r="J2" i="15"/>
  <c r="F2" i="15"/>
  <c r="B2" i="15"/>
  <c r="R45" i="14"/>
  <c r="L45" i="14"/>
  <c r="R44" i="14"/>
  <c r="L44" i="14"/>
  <c r="R43" i="14"/>
  <c r="L43" i="14"/>
  <c r="R42" i="14"/>
  <c r="L42" i="14"/>
  <c r="R40" i="14"/>
  <c r="L40" i="14"/>
  <c r="R39" i="14"/>
  <c r="L39" i="14"/>
  <c r="R38" i="14"/>
  <c r="L38" i="14"/>
  <c r="R37" i="14"/>
  <c r="L37" i="14"/>
  <c r="R35" i="14"/>
  <c r="L35" i="14"/>
  <c r="R34" i="14"/>
  <c r="L34" i="14"/>
  <c r="R33" i="14"/>
  <c r="L33" i="14"/>
  <c r="R32" i="14"/>
  <c r="L32" i="14"/>
  <c r="R30" i="14"/>
  <c r="L30" i="14"/>
  <c r="R29" i="14"/>
  <c r="L29" i="14"/>
  <c r="R28" i="14"/>
  <c r="L28" i="14"/>
  <c r="R27" i="14"/>
  <c r="L27" i="14"/>
  <c r="R25" i="14"/>
  <c r="L25" i="14"/>
  <c r="R24" i="14"/>
  <c r="L24" i="14"/>
  <c r="R23" i="14"/>
  <c r="L23" i="14"/>
  <c r="R22" i="14"/>
  <c r="L22" i="14"/>
  <c r="R20" i="14"/>
  <c r="L20" i="14"/>
  <c r="R19" i="14"/>
  <c r="L19" i="14"/>
  <c r="R18" i="14"/>
  <c r="L18" i="14"/>
  <c r="R17" i="14"/>
  <c r="L17" i="14"/>
  <c r="R15" i="14"/>
  <c r="L15" i="14"/>
  <c r="R14" i="14"/>
  <c r="L14" i="14"/>
  <c r="R13" i="14"/>
  <c r="L13" i="14"/>
  <c r="R12" i="14"/>
  <c r="L12" i="14"/>
  <c r="AB10" i="14"/>
  <c r="AA10" i="14"/>
  <c r="AC10" i="14" s="1"/>
  <c r="X10" i="14"/>
  <c r="W10" i="14"/>
  <c r="T10" i="14"/>
  <c r="S10" i="14"/>
  <c r="U10" i="14" s="1"/>
  <c r="P10" i="14"/>
  <c r="O10" i="14"/>
  <c r="L10" i="14"/>
  <c r="K10" i="14"/>
  <c r="M10" i="14" s="1"/>
  <c r="H10" i="14"/>
  <c r="G10" i="14"/>
  <c r="D10" i="14"/>
  <c r="C10" i="14"/>
  <c r="AF9" i="14"/>
  <c r="AE9" i="14"/>
  <c r="X9" i="14"/>
  <c r="W9" i="14"/>
  <c r="Y9" i="14" s="1"/>
  <c r="T9" i="14"/>
  <c r="S9" i="14"/>
  <c r="P9" i="14"/>
  <c r="O9" i="14"/>
  <c r="Q9" i="14" s="1"/>
  <c r="L9" i="14"/>
  <c r="K9" i="14"/>
  <c r="H9" i="14"/>
  <c r="G9" i="14"/>
  <c r="I9" i="14" s="1"/>
  <c r="D9" i="14"/>
  <c r="AN9" i="14" s="1"/>
  <c r="C9" i="14"/>
  <c r="AF8" i="14"/>
  <c r="AE8" i="14"/>
  <c r="AG8" i="14" s="1"/>
  <c r="AB8" i="14"/>
  <c r="AA8" i="14"/>
  <c r="T8" i="14"/>
  <c r="S8" i="14"/>
  <c r="U8" i="14" s="1"/>
  <c r="P8" i="14"/>
  <c r="O8" i="14"/>
  <c r="L8" i="14"/>
  <c r="K8" i="14"/>
  <c r="M8" i="14" s="1"/>
  <c r="H8" i="14"/>
  <c r="G8" i="14"/>
  <c r="D8" i="14"/>
  <c r="C8" i="14"/>
  <c r="AF7" i="14"/>
  <c r="AE7" i="14"/>
  <c r="AB7" i="14"/>
  <c r="AA7" i="14"/>
  <c r="AC7" i="14" s="1"/>
  <c r="X7" i="14"/>
  <c r="W7" i="14"/>
  <c r="P7" i="14"/>
  <c r="O7" i="14"/>
  <c r="Q7" i="14" s="1"/>
  <c r="L7" i="14"/>
  <c r="K7" i="14"/>
  <c r="H7" i="14"/>
  <c r="G7" i="14"/>
  <c r="I7" i="14" s="1"/>
  <c r="D7" i="14"/>
  <c r="AN7" i="14" s="1"/>
  <c r="C7" i="14"/>
  <c r="AF6" i="14"/>
  <c r="AE6" i="14"/>
  <c r="AG6" i="14" s="1"/>
  <c r="AB6" i="14"/>
  <c r="AA6" i="14"/>
  <c r="X6" i="14"/>
  <c r="W6" i="14"/>
  <c r="Y6" i="14" s="1"/>
  <c r="T6" i="14"/>
  <c r="S6" i="14"/>
  <c r="L6" i="14"/>
  <c r="K6" i="14"/>
  <c r="M6" i="14" s="1"/>
  <c r="H6" i="14"/>
  <c r="G6" i="14"/>
  <c r="D6" i="14"/>
  <c r="C6" i="14"/>
  <c r="AF5" i="14"/>
  <c r="AE5" i="14"/>
  <c r="AB5" i="14"/>
  <c r="AA5" i="14"/>
  <c r="AC5" i="14" s="1"/>
  <c r="X5" i="14"/>
  <c r="W5" i="14"/>
  <c r="T5" i="14"/>
  <c r="S5" i="14"/>
  <c r="U5" i="14" s="1"/>
  <c r="P5" i="14"/>
  <c r="O5" i="14"/>
  <c r="H5" i="14"/>
  <c r="G5" i="14"/>
  <c r="I5" i="14" s="1"/>
  <c r="D5" i="14"/>
  <c r="AN5" i="14" s="1"/>
  <c r="C5" i="14"/>
  <c r="AF4" i="14"/>
  <c r="AE4" i="14"/>
  <c r="AG4" i="14" s="1"/>
  <c r="AB4" i="14"/>
  <c r="AA4" i="14"/>
  <c r="X4" i="14"/>
  <c r="W4" i="14"/>
  <c r="Y4" i="14" s="1"/>
  <c r="T4" i="14"/>
  <c r="S4" i="14"/>
  <c r="P4" i="14"/>
  <c r="O4" i="14"/>
  <c r="L4" i="14"/>
  <c r="K4" i="14"/>
  <c r="D4" i="14"/>
  <c r="C4" i="14"/>
  <c r="AF3" i="14"/>
  <c r="AE3" i="14"/>
  <c r="AB3" i="14"/>
  <c r="AA3" i="14"/>
  <c r="AC3" i="14" s="1"/>
  <c r="X3" i="14"/>
  <c r="W3" i="14"/>
  <c r="T3" i="14"/>
  <c r="S3" i="14"/>
  <c r="U3" i="14" s="1"/>
  <c r="P3" i="14"/>
  <c r="O3" i="14"/>
  <c r="L3" i="14"/>
  <c r="K3" i="14"/>
  <c r="M3" i="14" s="1"/>
  <c r="H3" i="14"/>
  <c r="G3" i="14"/>
  <c r="AD2" i="14"/>
  <c r="Z2" i="14"/>
  <c r="V2" i="14"/>
  <c r="R2" i="14"/>
  <c r="N2" i="14"/>
  <c r="J2" i="14"/>
  <c r="F2" i="14"/>
  <c r="B2" i="14"/>
  <c r="Q3" i="14" l="1"/>
  <c r="Y3" i="14"/>
  <c r="M4" i="14"/>
  <c r="U4" i="14"/>
  <c r="AC4" i="14"/>
  <c r="Q5" i="14"/>
  <c r="Y5" i="14"/>
  <c r="AG5" i="14"/>
  <c r="I6" i="14"/>
  <c r="U6" i="14"/>
  <c r="AC6" i="14"/>
  <c r="M7" i="14"/>
  <c r="Y7" i="14"/>
  <c r="AG7" i="14"/>
  <c r="I9" i="17"/>
  <c r="Q9" i="17"/>
  <c r="Y9" i="17"/>
  <c r="U3" i="18"/>
  <c r="AC3" i="18"/>
  <c r="Q4" i="18"/>
  <c r="Y4" i="18"/>
  <c r="AG4" i="18"/>
  <c r="U5" i="18"/>
  <c r="AC5" i="18"/>
  <c r="M6" i="18"/>
  <c r="Y6" i="18"/>
  <c r="AG6" i="18"/>
  <c r="Q7" i="18"/>
  <c r="AC7" i="18"/>
  <c r="M8" i="18"/>
  <c r="U8" i="18"/>
  <c r="AG8" i="18"/>
  <c r="Q9" i="18"/>
  <c r="Y9" i="18"/>
  <c r="M10" i="18"/>
  <c r="U10" i="18"/>
  <c r="AC10" i="18"/>
  <c r="AN4" i="14"/>
  <c r="AN6" i="14"/>
  <c r="AN8" i="14"/>
  <c r="AN10" i="14"/>
  <c r="AN4" i="15"/>
  <c r="AN6" i="15"/>
  <c r="AN10" i="15"/>
  <c r="AN4" i="16"/>
  <c r="AN6" i="16"/>
  <c r="AN8" i="16"/>
  <c r="AN10" i="16"/>
  <c r="AN10" i="17"/>
  <c r="AN4" i="18"/>
  <c r="AN6" i="18"/>
  <c r="AN8" i="18"/>
  <c r="AN10" i="18"/>
  <c r="I8" i="14"/>
  <c r="Q8" i="14"/>
  <c r="AC8" i="14"/>
  <c r="M9" i="14"/>
  <c r="U9" i="14"/>
  <c r="AG9" i="14"/>
  <c r="I10" i="14"/>
  <c r="Q10" i="14"/>
  <c r="Y10" i="14"/>
  <c r="Q3" i="15"/>
  <c r="Y3" i="15"/>
  <c r="AG3" i="15"/>
  <c r="M4" i="15"/>
  <c r="U4" i="15"/>
  <c r="AC4" i="15"/>
  <c r="Q5" i="15"/>
  <c r="Y5" i="15"/>
  <c r="AG5" i="15"/>
  <c r="I6" i="15"/>
  <c r="U6" i="15"/>
  <c r="AC6" i="15"/>
  <c r="M7" i="15"/>
  <c r="Y7" i="15"/>
  <c r="AG7" i="15"/>
  <c r="I8" i="15"/>
  <c r="Q8" i="15"/>
  <c r="AC8" i="15"/>
  <c r="M9" i="15"/>
  <c r="U9" i="15"/>
  <c r="AG9" i="15"/>
  <c r="I10" i="15"/>
  <c r="Q10" i="15"/>
  <c r="Y10" i="15"/>
  <c r="Q3" i="16"/>
  <c r="Y3" i="16"/>
  <c r="M4" i="16"/>
  <c r="U4" i="16"/>
  <c r="AC4" i="16"/>
  <c r="Q5" i="16"/>
  <c r="Y5" i="16"/>
  <c r="I6" i="16"/>
  <c r="U6" i="16"/>
  <c r="AC6" i="16"/>
  <c r="M7" i="16"/>
  <c r="Y7" i="16"/>
  <c r="I8" i="16"/>
  <c r="Q8" i="16"/>
  <c r="AC8" i="16"/>
  <c r="M9" i="16"/>
  <c r="U9" i="16"/>
  <c r="Q3" i="17"/>
  <c r="M4" i="17"/>
  <c r="U4" i="17"/>
  <c r="AC4" i="17"/>
  <c r="Q5" i="17"/>
  <c r="Y5" i="17"/>
  <c r="I6" i="17"/>
  <c r="U6" i="17"/>
  <c r="AC6" i="17"/>
  <c r="M7" i="17"/>
  <c r="Y7" i="17"/>
  <c r="I8" i="17"/>
  <c r="Q8" i="17"/>
  <c r="M9" i="17"/>
  <c r="U9" i="17"/>
  <c r="Q3" i="18"/>
  <c r="Y3" i="18"/>
  <c r="AG3" i="18"/>
  <c r="U4" i="18"/>
  <c r="AC4" i="18"/>
  <c r="Q5" i="18"/>
  <c r="Y5" i="18"/>
  <c r="AG5" i="18"/>
  <c r="U6" i="18"/>
  <c r="AC6" i="18"/>
  <c r="M7" i="18"/>
  <c r="Y7" i="18"/>
  <c r="AG7" i="18"/>
  <c r="Q8" i="18"/>
  <c r="AC8" i="18"/>
  <c r="M9" i="18"/>
  <c r="U9" i="18"/>
  <c r="AG9" i="18"/>
  <c r="Q10" i="18"/>
  <c r="Y10" i="18"/>
  <c r="AM7" i="18"/>
  <c r="AS7" i="18" s="1"/>
  <c r="AM8" i="18"/>
  <c r="AM6" i="18"/>
  <c r="AS6" i="18" s="1"/>
  <c r="AM5" i="18"/>
  <c r="AS5" i="18" s="1"/>
  <c r="AM4" i="18"/>
  <c r="AS4" i="18" s="1"/>
  <c r="AM3" i="18"/>
  <c r="AS3" i="18" s="1"/>
  <c r="AM9" i="18"/>
  <c r="AS9" i="18" s="1"/>
  <c r="AS8" i="18"/>
  <c r="AM10" i="18"/>
  <c r="AS10" i="18" s="1"/>
  <c r="AN3" i="14"/>
  <c r="AN5" i="17"/>
  <c r="AC8" i="17"/>
  <c r="AN7" i="17"/>
  <c r="AN6" i="17"/>
  <c r="AN8" i="15"/>
  <c r="AG8" i="15"/>
  <c r="Q4" i="15"/>
  <c r="AN3" i="17"/>
  <c r="AN4" i="17"/>
  <c r="Q4" i="14"/>
  <c r="Y3" i="17"/>
  <c r="AN8" i="17"/>
  <c r="AG3" i="14"/>
  <c r="M3" i="18"/>
  <c r="M4" i="18"/>
  <c r="I5" i="18"/>
  <c r="I6" i="18"/>
  <c r="I7" i="18"/>
  <c r="I8" i="18"/>
  <c r="I9" i="18"/>
  <c r="I10" i="18"/>
  <c r="I3" i="18"/>
  <c r="AK3" i="18" s="1"/>
  <c r="AJ3" i="18"/>
  <c r="E4" i="18"/>
  <c r="AL4" i="18" s="1"/>
  <c r="E5" i="18"/>
  <c r="AK5" i="18" s="1"/>
  <c r="E6" i="18"/>
  <c r="AL6" i="18" s="1"/>
  <c r="E7" i="18"/>
  <c r="AL7" i="18" s="1"/>
  <c r="E8" i="18"/>
  <c r="AL8" i="18" s="1"/>
  <c r="E9" i="18"/>
  <c r="AL9" i="18" s="1"/>
  <c r="E10" i="18"/>
  <c r="AL10" i="18" s="1"/>
  <c r="AJ10" i="18"/>
  <c r="AM3" i="17"/>
  <c r="AM4" i="17"/>
  <c r="AS4" i="17" s="1"/>
  <c r="AM5" i="17"/>
  <c r="AS5" i="17" s="1"/>
  <c r="AM6" i="17"/>
  <c r="AM7" i="17"/>
  <c r="AM8" i="17"/>
  <c r="AM9" i="17"/>
  <c r="AS9" i="17" s="1"/>
  <c r="AM10" i="17"/>
  <c r="AS10" i="17" s="1"/>
  <c r="I3" i="17"/>
  <c r="AJ3" i="17" s="1"/>
  <c r="E4" i="17"/>
  <c r="AL4" i="17" s="1"/>
  <c r="E5" i="17"/>
  <c r="AJ5" i="17" s="1"/>
  <c r="E6" i="17"/>
  <c r="AL6" i="17" s="1"/>
  <c r="E7" i="17"/>
  <c r="AJ7" i="17" s="1"/>
  <c r="E8" i="17"/>
  <c r="AL8" i="17" s="1"/>
  <c r="E9" i="17"/>
  <c r="AJ9" i="17" s="1"/>
  <c r="E10" i="17"/>
  <c r="AL10" i="17" s="1"/>
  <c r="AM3" i="16"/>
  <c r="AS3" i="16" s="1"/>
  <c r="AM4" i="16"/>
  <c r="AS4" i="16" s="1"/>
  <c r="AM5" i="16"/>
  <c r="AS5" i="16" s="1"/>
  <c r="AM6" i="16"/>
  <c r="AS6" i="16" s="1"/>
  <c r="AM7" i="16"/>
  <c r="AS7" i="16" s="1"/>
  <c r="AM8" i="16"/>
  <c r="AS8" i="16" s="1"/>
  <c r="AM9" i="16"/>
  <c r="AS9" i="16" s="1"/>
  <c r="AM10" i="16"/>
  <c r="AS10" i="16" s="1"/>
  <c r="I3" i="16"/>
  <c r="AJ3" i="16" s="1"/>
  <c r="E4" i="16"/>
  <c r="AL4" i="16" s="1"/>
  <c r="E5" i="16"/>
  <c r="AJ5" i="16" s="1"/>
  <c r="E6" i="16"/>
  <c r="AL6" i="16" s="1"/>
  <c r="E7" i="16"/>
  <c r="AJ7" i="16" s="1"/>
  <c r="E8" i="16"/>
  <c r="AL8" i="16" s="1"/>
  <c r="E9" i="16"/>
  <c r="AJ9" i="16" s="1"/>
  <c r="E10" i="16"/>
  <c r="AL10" i="16" s="1"/>
  <c r="AM3" i="15"/>
  <c r="AS3" i="15" s="1"/>
  <c r="AM4" i="15"/>
  <c r="AS4" i="15" s="1"/>
  <c r="AM5" i="15"/>
  <c r="AS5" i="15" s="1"/>
  <c r="AM6" i="15"/>
  <c r="AS6" i="15" s="1"/>
  <c r="AM7" i="15"/>
  <c r="AS7" i="15" s="1"/>
  <c r="AM8" i="15"/>
  <c r="AS8" i="15" s="1"/>
  <c r="AM9" i="15"/>
  <c r="AS9" i="15" s="1"/>
  <c r="AM10" i="15"/>
  <c r="AS10" i="15" s="1"/>
  <c r="I3" i="15"/>
  <c r="AJ3" i="15" s="1"/>
  <c r="E4" i="15"/>
  <c r="AL4" i="15" s="1"/>
  <c r="E5" i="15"/>
  <c r="AJ5" i="15" s="1"/>
  <c r="E6" i="15"/>
  <c r="AL6" i="15" s="1"/>
  <c r="E7" i="15"/>
  <c r="AJ7" i="15" s="1"/>
  <c r="E8" i="15"/>
  <c r="AL8" i="15" s="1"/>
  <c r="E9" i="15"/>
  <c r="AJ9" i="15" s="1"/>
  <c r="E10" i="15"/>
  <c r="AL10" i="15" s="1"/>
  <c r="AM3" i="14"/>
  <c r="AS3" i="14" s="1"/>
  <c r="AM4" i="14"/>
  <c r="AS4" i="14" s="1"/>
  <c r="AM5" i="14"/>
  <c r="AS5" i="14" s="1"/>
  <c r="AM6" i="14"/>
  <c r="AS6" i="14" s="1"/>
  <c r="AM7" i="14"/>
  <c r="AS7" i="14" s="1"/>
  <c r="AM8" i="14"/>
  <c r="AS8" i="14" s="1"/>
  <c r="AM9" i="14"/>
  <c r="AS9" i="14" s="1"/>
  <c r="AM10" i="14"/>
  <c r="AS10" i="14" s="1"/>
  <c r="I3" i="14"/>
  <c r="AL3" i="14" s="1"/>
  <c r="AJ3" i="14"/>
  <c r="E4" i="14"/>
  <c r="AL4" i="14" s="1"/>
  <c r="E5" i="14"/>
  <c r="AL5" i="14" s="1"/>
  <c r="E6" i="14"/>
  <c r="AL6" i="14" s="1"/>
  <c r="E7" i="14"/>
  <c r="AL7" i="14" s="1"/>
  <c r="E8" i="14"/>
  <c r="AL8" i="14" s="1"/>
  <c r="E9" i="14"/>
  <c r="AL9" i="14" s="1"/>
  <c r="E10" i="14"/>
  <c r="AL10" i="14" s="1"/>
  <c r="AJ7" i="18" l="1"/>
  <c r="AK7" i="18"/>
  <c r="AI7" i="18" s="1"/>
  <c r="AJ8" i="18"/>
  <c r="AK8" i="18"/>
  <c r="AI8" i="18" s="1"/>
  <c r="AJ6" i="18"/>
  <c r="AJ5" i="18"/>
  <c r="AO5" i="18" s="1"/>
  <c r="AJ4" i="18"/>
  <c r="AK9" i="18"/>
  <c r="AJ9" i="18"/>
  <c r="AK10" i="18"/>
  <c r="AO10" i="18" s="1"/>
  <c r="AS7" i="17"/>
  <c r="AJ4" i="14"/>
  <c r="AS6" i="17"/>
  <c r="AS3" i="17"/>
  <c r="AJ5" i="14"/>
  <c r="AJ6" i="14"/>
  <c r="AJ7" i="14"/>
  <c r="AS8" i="17"/>
  <c r="AJ8" i="14"/>
  <c r="AJ9" i="14"/>
  <c r="AJ10" i="14"/>
  <c r="AL5" i="18"/>
  <c r="AL3" i="18"/>
  <c r="AI3" i="18" s="1"/>
  <c r="AO7" i="18"/>
  <c r="AO3" i="18"/>
  <c r="AK6" i="18"/>
  <c r="AI6" i="18" s="1"/>
  <c r="AK4" i="18"/>
  <c r="AI4" i="18" s="1"/>
  <c r="AK10" i="17"/>
  <c r="AK9" i="17"/>
  <c r="AK8" i="17"/>
  <c r="AK7" i="17"/>
  <c r="AK6" i="17"/>
  <c r="AK5" i="17"/>
  <c r="AK4" i="17"/>
  <c r="AK3" i="17"/>
  <c r="AL9" i="17"/>
  <c r="AL7" i="17"/>
  <c r="AL5" i="17"/>
  <c r="AL3" i="17"/>
  <c r="AJ10" i="17"/>
  <c r="AJ8" i="17"/>
  <c r="AJ6" i="17"/>
  <c r="AJ4" i="17"/>
  <c r="AK10" i="16"/>
  <c r="AK9" i="16"/>
  <c r="AK8" i="16"/>
  <c r="AK7" i="16"/>
  <c r="AK6" i="16"/>
  <c r="AK5" i="16"/>
  <c r="AK4" i="16"/>
  <c r="AK3" i="16"/>
  <c r="AL9" i="16"/>
  <c r="AL7" i="16"/>
  <c r="AL5" i="16"/>
  <c r="AL3" i="16"/>
  <c r="AJ10" i="16"/>
  <c r="AJ8" i="16"/>
  <c r="AJ6" i="16"/>
  <c r="AJ4" i="16"/>
  <c r="AK10" i="15"/>
  <c r="AK9" i="15"/>
  <c r="AK8" i="15"/>
  <c r="AK7" i="15"/>
  <c r="AK6" i="15"/>
  <c r="AK5" i="15"/>
  <c r="AK4" i="15"/>
  <c r="AK3" i="15"/>
  <c r="AL9" i="15"/>
  <c r="AL7" i="15"/>
  <c r="AL5" i="15"/>
  <c r="AL3" i="15"/>
  <c r="AJ10" i="15"/>
  <c r="AJ8" i="15"/>
  <c r="AJ6" i="15"/>
  <c r="AJ4" i="15"/>
  <c r="AK10" i="14"/>
  <c r="AK9" i="14"/>
  <c r="AK8" i="14"/>
  <c r="AK7" i="14"/>
  <c r="AO7" i="14" s="1"/>
  <c r="AK6" i="14"/>
  <c r="AO6" i="14" s="1"/>
  <c r="AK5" i="14"/>
  <c r="AO5" i="14" s="1"/>
  <c r="AK4" i="14"/>
  <c r="AO4" i="14" s="1"/>
  <c r="AK3" i="14"/>
  <c r="AI3" i="14" s="1"/>
  <c r="AI5" i="18" l="1"/>
  <c r="AO8" i="18"/>
  <c r="AO9" i="18"/>
  <c r="AI9" i="18"/>
  <c r="AO4" i="18"/>
  <c r="AI10" i="18"/>
  <c r="AO8" i="14"/>
  <c r="AO9" i="14"/>
  <c r="AI9" i="16"/>
  <c r="AO10" i="14"/>
  <c r="AI7" i="14"/>
  <c r="AI9" i="14"/>
  <c r="AI3" i="17"/>
  <c r="AI9" i="17"/>
  <c r="AO3" i="17"/>
  <c r="AO9" i="17"/>
  <c r="AI7" i="16"/>
  <c r="AI3" i="16"/>
  <c r="AI5" i="16"/>
  <c r="AI7" i="15"/>
  <c r="AO7" i="15"/>
  <c r="AI5" i="15"/>
  <c r="AO5" i="15"/>
  <c r="AI9" i="15"/>
  <c r="AO9" i="15"/>
  <c r="AI3" i="15"/>
  <c r="AO3" i="15"/>
  <c r="AI6" i="14"/>
  <c r="AI5" i="14"/>
  <c r="AI8" i="14"/>
  <c r="AI4" i="14"/>
  <c r="AI10" i="14"/>
  <c r="AI5" i="17"/>
  <c r="AO5" i="17"/>
  <c r="AI7" i="17"/>
  <c r="AO7" i="17"/>
  <c r="AO6" i="18"/>
  <c r="AO6" i="17"/>
  <c r="AI6" i="17"/>
  <c r="AO10" i="17"/>
  <c r="AI10" i="17"/>
  <c r="AO4" i="17"/>
  <c r="AI4" i="17"/>
  <c r="AO8" i="17"/>
  <c r="AI8" i="17"/>
  <c r="AO6" i="16"/>
  <c r="AI6" i="16"/>
  <c r="AO10" i="16"/>
  <c r="AI10" i="16"/>
  <c r="AO3" i="16"/>
  <c r="AO5" i="16"/>
  <c r="AO7" i="16"/>
  <c r="AO9" i="16"/>
  <c r="AO4" i="16"/>
  <c r="AI4" i="16"/>
  <c r="AO8" i="16"/>
  <c r="AI8" i="16"/>
  <c r="AO6" i="15"/>
  <c r="AI6" i="15"/>
  <c r="AO10" i="15"/>
  <c r="AI10" i="15"/>
  <c r="AO4" i="15"/>
  <c r="AI4" i="15"/>
  <c r="AO8" i="15"/>
  <c r="AI8" i="15"/>
  <c r="AO3" i="14"/>
  <c r="AQ3" i="14" s="1"/>
  <c r="AQ6" i="18" l="1"/>
  <c r="AQ8" i="17"/>
  <c r="AQ3" i="15"/>
  <c r="AQ8" i="15"/>
  <c r="AQ3" i="17"/>
  <c r="AQ7" i="17"/>
  <c r="AQ7" i="15"/>
  <c r="AQ8" i="14"/>
  <c r="AQ4" i="14"/>
  <c r="AQ8" i="16"/>
  <c r="AQ10" i="18"/>
  <c r="AQ7" i="18"/>
  <c r="AQ3" i="18"/>
  <c r="AQ8" i="18"/>
  <c r="AQ4" i="18"/>
  <c r="AQ9" i="18"/>
  <c r="AQ5" i="18"/>
  <c r="AQ4" i="17"/>
  <c r="AQ10" i="17"/>
  <c r="AQ6" i="17"/>
  <c r="AQ9" i="17"/>
  <c r="AQ5" i="17"/>
  <c r="AQ7" i="16"/>
  <c r="AQ3" i="16"/>
  <c r="AQ10" i="16"/>
  <c r="AQ6" i="16"/>
  <c r="AQ4" i="16"/>
  <c r="AQ9" i="16"/>
  <c r="AQ5" i="16"/>
  <c r="AQ4" i="15"/>
  <c r="AQ10" i="15"/>
  <c r="AQ6" i="15"/>
  <c r="AQ9" i="15"/>
  <c r="AQ5" i="15"/>
  <c r="AQ9" i="14"/>
  <c r="AQ5" i="14"/>
  <c r="AQ10" i="14"/>
  <c r="AQ6" i="14"/>
  <c r="AQ7" i="14"/>
</calcChain>
</file>

<file path=xl/sharedStrings.xml><?xml version="1.0" encoding="utf-8"?>
<sst xmlns="http://schemas.openxmlformats.org/spreadsheetml/2006/main" count="1146" uniqueCount="230">
  <si>
    <t>.</t>
  </si>
  <si>
    <t>:</t>
  </si>
  <si>
    <t>Gk</t>
  </si>
  <si>
    <t>H</t>
  </si>
  <si>
    <t>P</t>
  </si>
  <si>
    <t>Kg</t>
  </si>
  <si>
    <t>Lg</t>
  </si>
  <si>
    <t>V</t>
  </si>
  <si>
    <t>D</t>
  </si>
  <si>
    <t>Gy</t>
  </si>
  <si>
    <t>M</t>
  </si>
  <si>
    <t>Minősítés nélkül</t>
  </si>
  <si>
    <t>III. osztály</t>
  </si>
  <si>
    <t>II. osztály</t>
  </si>
  <si>
    <t>I. osztály</t>
  </si>
  <si>
    <t>14. pálya</t>
  </si>
  <si>
    <t>13. pálya</t>
  </si>
  <si>
    <t>12. pálya</t>
  </si>
  <si>
    <t>11. pálya</t>
  </si>
  <si>
    <t>10. pálya</t>
  </si>
  <si>
    <t>Moldován Károly</t>
  </si>
  <si>
    <t>Energofish Marosvásárhely</t>
  </si>
  <si>
    <t>Valics Lehel</t>
  </si>
  <si>
    <t>Incze István</t>
  </si>
  <si>
    <t>Debreczy István</t>
  </si>
  <si>
    <t>Horváth Imre</t>
  </si>
  <si>
    <t>Józsefvárosi SZE</t>
  </si>
  <si>
    <t>Vasi GE</t>
  </si>
  <si>
    <t>Füzy Csaba</t>
  </si>
  <si>
    <t>Soproni MAFC</t>
  </si>
  <si>
    <t>Böcskei Barnabás</t>
  </si>
  <si>
    <t>Böcskei Imre</t>
  </si>
  <si>
    <t>Csorba Gábor</t>
  </si>
  <si>
    <t>Inczédi Gergely</t>
  </si>
  <si>
    <t>Svolik Tamás</t>
  </si>
  <si>
    <t>Erzsébetvárosi SE</t>
  </si>
  <si>
    <t>ifj. Farkas Gábor</t>
  </si>
  <si>
    <t>Bottyán Zoltán</t>
  </si>
  <si>
    <t>Koczor János</t>
  </si>
  <si>
    <t>Szirmay Endre</t>
  </si>
  <si>
    <t>Maroslelei SE</t>
  </si>
  <si>
    <t>Maczelka László*</t>
  </si>
  <si>
    <t>Fejes Ferenc*</t>
  </si>
  <si>
    <t>Széll Gergő*</t>
  </si>
  <si>
    <t>Balázs Máté*</t>
  </si>
  <si>
    <t>Balázs Sándor*</t>
  </si>
  <si>
    <t>Trecskó János</t>
  </si>
  <si>
    <t>DÖKE - Komló</t>
  </si>
  <si>
    <t>Pákai György</t>
  </si>
  <si>
    <t>Lukács László</t>
  </si>
  <si>
    <t>Kondor Gábor</t>
  </si>
  <si>
    <t>Testvériség SE</t>
  </si>
  <si>
    <t>Rákos Norbert</t>
  </si>
  <si>
    <t>ALC KSE Szeged</t>
  </si>
  <si>
    <t>Kiss István</t>
  </si>
  <si>
    <t>Mészáros György</t>
  </si>
  <si>
    <t>Dávid László</t>
  </si>
  <si>
    <t>Plemic Stevan</t>
  </si>
  <si>
    <t>Gyenes Gábor</t>
  </si>
  <si>
    <t>Olajos Csaba*</t>
  </si>
  <si>
    <t>Najror Zoltán</t>
  </si>
  <si>
    <t>Papp-Takács Sándor</t>
  </si>
  <si>
    <t>Ürmös Mihály*</t>
  </si>
  <si>
    <t>Aszalós László</t>
  </si>
  <si>
    <t>Béres II. Zoltán*</t>
  </si>
  <si>
    <t>Újbuda Egyesület</t>
  </si>
  <si>
    <t>Szabó Márton</t>
  </si>
  <si>
    <t>Aszalós Attila*</t>
  </si>
  <si>
    <t>Pákai Gy.</t>
  </si>
  <si>
    <t>Bottyán Z.</t>
  </si>
  <si>
    <t>ifj. Farkas G.</t>
  </si>
  <si>
    <t>Debreczy I.</t>
  </si>
  <si>
    <t>Rákos N.</t>
  </si>
  <si>
    <t>Kiss I.</t>
  </si>
  <si>
    <t>Horváth I.</t>
  </si>
  <si>
    <t>7 fő</t>
  </si>
  <si>
    <t>Trecskó J.</t>
  </si>
  <si>
    <t>Szirmay E.</t>
  </si>
  <si>
    <t>Mészáros Gy.</t>
  </si>
  <si>
    <t>Koczor J.</t>
  </si>
  <si>
    <t>Dávid L.</t>
  </si>
  <si>
    <t>Plemic S.</t>
  </si>
  <si>
    <t>Gyenes G.</t>
  </si>
  <si>
    <t>Moldován K.</t>
  </si>
  <si>
    <t>Olajos Cs.</t>
  </si>
  <si>
    <t>Lukács L.</t>
  </si>
  <si>
    <t>Najror Z.</t>
  </si>
  <si>
    <t>Füzy Cs.</t>
  </si>
  <si>
    <t>Kondor G.</t>
  </si>
  <si>
    <t>Papp-Takács S.</t>
  </si>
  <si>
    <t>Böcskei B.</t>
  </si>
  <si>
    <t>Svolik T.</t>
  </si>
  <si>
    <t>Böcskei I.</t>
  </si>
  <si>
    <t>Valics L.</t>
  </si>
  <si>
    <t>Maczelka L.</t>
  </si>
  <si>
    <t>Inczédi G.</t>
  </si>
  <si>
    <t>Fejes F.</t>
  </si>
  <si>
    <t>Incze I.</t>
  </si>
  <si>
    <t>Csorba G.</t>
  </si>
  <si>
    <t>9 fő</t>
  </si>
  <si>
    <t>Béres II. Z.</t>
  </si>
  <si>
    <t>Széll G.</t>
  </si>
  <si>
    <t>Aszalós A.</t>
  </si>
  <si>
    <t>Ürmös M.</t>
  </si>
  <si>
    <t>Szabó M.</t>
  </si>
  <si>
    <t>Balázs M.</t>
  </si>
  <si>
    <t>Balázs S.</t>
  </si>
  <si>
    <t>Aszalós L.</t>
  </si>
  <si>
    <t>Pákai</t>
  </si>
  <si>
    <t>Trecskó</t>
  </si>
  <si>
    <t>Szirmay</t>
  </si>
  <si>
    <t>Najror</t>
  </si>
  <si>
    <t>Valics</t>
  </si>
  <si>
    <t>Inczédi</t>
  </si>
  <si>
    <t>2019.07.13-14</t>
  </si>
  <si>
    <t>"A"</t>
  </si>
  <si>
    <t>Fesztivál Kupa</t>
  </si>
  <si>
    <t>"B"</t>
  </si>
  <si>
    <t>Bottyán</t>
  </si>
  <si>
    <t>Moldován</t>
  </si>
  <si>
    <t>Füzy</t>
  </si>
  <si>
    <t>Incze</t>
  </si>
  <si>
    <t>kimaradó</t>
  </si>
  <si>
    <t>"C"</t>
  </si>
  <si>
    <t>ifj. Farkas</t>
  </si>
  <si>
    <t>Koczor</t>
  </si>
  <si>
    <t>Gyenes</t>
  </si>
  <si>
    <t>Svolik</t>
  </si>
  <si>
    <t>"D"</t>
  </si>
  <si>
    <t>Rákos</t>
  </si>
  <si>
    <t>Dávid</t>
  </si>
  <si>
    <t>Plemic</t>
  </si>
  <si>
    <t>Papp-Takács</t>
  </si>
  <si>
    <t>Döntő</t>
  </si>
  <si>
    <t>Nagy Attila</t>
  </si>
  <si>
    <t>Hírös ALSE Kecskemét</t>
  </si>
  <si>
    <t>11 egyesület, 39 versenyző</t>
  </si>
  <si>
    <t>Nagy A.</t>
  </si>
  <si>
    <t>14 fő</t>
  </si>
  <si>
    <t>01. pálya</t>
  </si>
  <si>
    <t>02. pálya</t>
  </si>
  <si>
    <t>03. pálya</t>
  </si>
  <si>
    <t>04. pálya</t>
  </si>
  <si>
    <t>10.15 óra</t>
  </si>
  <si>
    <t>05. pálya</t>
  </si>
  <si>
    <t>06. pálya</t>
  </si>
  <si>
    <t>07. pálya</t>
  </si>
  <si>
    <t>08. pálya</t>
  </si>
  <si>
    <t>09. pálya</t>
  </si>
  <si>
    <t>10.50 óra</t>
  </si>
  <si>
    <t>11.25 óra</t>
  </si>
  <si>
    <t>12.00 óra</t>
  </si>
  <si>
    <t>13.00 óra</t>
  </si>
  <si>
    <t>13.35 óra</t>
  </si>
  <si>
    <t>14.10 óra</t>
  </si>
  <si>
    <t>15.20 óra, illetve 15.55 óra</t>
  </si>
  <si>
    <t>4-1, 1-0</t>
  </si>
  <si>
    <t>4-2, 2-1</t>
  </si>
  <si>
    <t>4-1, 2-0</t>
  </si>
  <si>
    <t>2-1, 0-0</t>
  </si>
  <si>
    <t>3-1, 1-1</t>
  </si>
  <si>
    <t>0-1, 1-0</t>
  </si>
  <si>
    <t>0-0, 1-1</t>
  </si>
  <si>
    <t>0-0, 3-1</t>
  </si>
  <si>
    <t>II. osztály "A"</t>
  </si>
  <si>
    <t>II. osztály "B"</t>
  </si>
  <si>
    <t>Olajos</t>
  </si>
  <si>
    <t>III. osztály "A"</t>
  </si>
  <si>
    <t>III. osztály "B"</t>
  </si>
  <si>
    <t>Fejes</t>
  </si>
  <si>
    <t>Ürmös</t>
  </si>
  <si>
    <t>Min. nélkül "A"</t>
  </si>
  <si>
    <t>Min. nélkül "B"</t>
  </si>
  <si>
    <t>Széll</t>
  </si>
  <si>
    <t>II. osztály rájátszás</t>
  </si>
  <si>
    <t>A1.-B2.</t>
  </si>
  <si>
    <t>B1.-A2.</t>
  </si>
  <si>
    <t>A3.-B4.</t>
  </si>
  <si>
    <t>B3.-A4.</t>
  </si>
  <si>
    <t>A5.-B6.</t>
  </si>
  <si>
    <t>B5.-A6.</t>
  </si>
  <si>
    <t>1.-2. hely</t>
  </si>
  <si>
    <t>3.-4. hely</t>
  </si>
  <si>
    <t>5.-6. hely</t>
  </si>
  <si>
    <t>7.-8. hely</t>
  </si>
  <si>
    <t>9.-10. hely</t>
  </si>
  <si>
    <t>11.-12. hely</t>
  </si>
  <si>
    <t>II. osztály döntő</t>
  </si>
  <si>
    <t>elődöntő</t>
  </si>
  <si>
    <t>III. osztály rájátszás</t>
  </si>
  <si>
    <t>Minősítés nélküli rájátszás</t>
  </si>
  <si>
    <t>09.15 óra</t>
  </si>
  <si>
    <t>09. 50 óra</t>
  </si>
  <si>
    <t>10.25 óra</t>
  </si>
  <si>
    <t>11.00 óra</t>
  </si>
  <si>
    <t>09.50 óra</t>
  </si>
  <si>
    <t>11.35 óra</t>
  </si>
  <si>
    <t>15. pálya</t>
  </si>
  <si>
    <t>16. pálya</t>
  </si>
  <si>
    <t>17. pálya</t>
  </si>
  <si>
    <t>18. pálya</t>
  </si>
  <si>
    <t>12.35 óra</t>
  </si>
  <si>
    <t>13.10 óra</t>
  </si>
  <si>
    <t>13.45 óra</t>
  </si>
  <si>
    <t>14.20 óra</t>
  </si>
  <si>
    <t>I.</t>
  </si>
  <si>
    <t>II.</t>
  </si>
  <si>
    <t>III.</t>
  </si>
  <si>
    <t>IV.</t>
  </si>
  <si>
    <t>I</t>
  </si>
  <si>
    <t>V.</t>
  </si>
  <si>
    <t>VI.</t>
  </si>
  <si>
    <t>1-0</t>
  </si>
  <si>
    <t>4-1</t>
  </si>
  <si>
    <t>0-1</t>
  </si>
  <si>
    <t>0-3</t>
  </si>
  <si>
    <t>1-1</t>
  </si>
  <si>
    <t>1-2</t>
  </si>
  <si>
    <t>3-0</t>
  </si>
  <si>
    <t>0-0</t>
  </si>
  <si>
    <t>2-0</t>
  </si>
  <si>
    <t>2-3</t>
  </si>
  <si>
    <t>0-2</t>
  </si>
  <si>
    <t>1-4</t>
  </si>
  <si>
    <t>1-3</t>
  </si>
  <si>
    <t>4-3</t>
  </si>
  <si>
    <t>2-2</t>
  </si>
  <si>
    <t>2-1</t>
  </si>
  <si>
    <t>III. osztály döntő</t>
  </si>
  <si>
    <t>Minősítés nélküli döntő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</si>
</sst>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6"/>
      <name val="Arial"/>
      <family val="2"/>
      <charset val="238"/>
    </font>
    <font>
      <b/>
      <sz val="12"/>
      <name val="Arial Black"/>
      <family val="2"/>
      <charset val="238"/>
    </font>
    <font>
      <sz val="12"/>
      <color indexed="2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18"/>
      <name val="Arial"/>
      <family val="2"/>
      <charset val="238"/>
    </font>
    <font>
      <sz val="12"/>
      <name val="Arial Black"/>
      <family val="2"/>
      <charset val="238"/>
    </font>
    <font>
      <sz val="10"/>
      <name val="Arial"/>
      <family val="2"/>
      <charset val="238"/>
    </font>
    <font>
      <sz val="10"/>
      <color indexed="21"/>
      <name val="Arial CE"/>
      <charset val="238"/>
    </font>
    <font>
      <b/>
      <i/>
      <sz val="12"/>
      <name val="Arial"/>
      <family val="2"/>
      <charset val="238"/>
    </font>
    <font>
      <b/>
      <sz val="12"/>
      <color indexed="13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2"/>
      <color indexed="43"/>
      <name val="Arial"/>
      <family val="2"/>
      <charset val="238"/>
    </font>
    <font>
      <sz val="12"/>
      <color indexed="43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indexed="62"/>
      <name val="Arial"/>
      <family val="2"/>
      <charset val="238"/>
    </font>
    <font>
      <i/>
      <sz val="10"/>
      <color indexed="43"/>
      <name val="Arial"/>
      <family val="2"/>
      <charset val="238"/>
    </font>
    <font>
      <sz val="8"/>
      <color indexed="21"/>
      <name val="Arial"/>
      <family val="2"/>
      <charset val="238"/>
    </font>
    <font>
      <b/>
      <i/>
      <sz val="10"/>
      <color indexed="43"/>
      <name val="Arial"/>
      <family val="2"/>
      <charset val="238"/>
    </font>
    <font>
      <vertAlign val="superscript"/>
      <sz val="12"/>
      <name val="Arial"/>
      <family val="2"/>
      <charset val="238"/>
    </font>
    <font>
      <sz val="10"/>
      <color indexed="21"/>
      <name val="Arial"/>
      <family val="2"/>
      <charset val="238"/>
    </font>
    <font>
      <b/>
      <sz val="10"/>
      <color indexed="13"/>
      <name val="Arial CE"/>
      <charset val="238"/>
    </font>
    <font>
      <i/>
      <sz val="12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0"/>
      <color indexed="62"/>
      <name val="Arial CE"/>
      <charset val="238"/>
    </font>
    <font>
      <b/>
      <sz val="10"/>
      <color indexed="13"/>
      <name val="Arial"/>
      <family val="2"/>
      <charset val="238"/>
    </font>
    <font>
      <b/>
      <i/>
      <sz val="16"/>
      <name val="Arial"/>
      <family val="2"/>
      <charset val="238"/>
    </font>
    <font>
      <b/>
      <sz val="10"/>
      <color indexed="62"/>
      <name val="Arial"/>
      <family val="2"/>
      <charset val="238"/>
    </font>
    <font>
      <b/>
      <sz val="12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lightDown"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91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2" fillId="2" borderId="0" xfId="1" applyFont="1" applyFill="1" applyBorder="1"/>
    <xf numFmtId="0" fontId="3" fillId="2" borderId="0" xfId="1" applyFont="1" applyFill="1" applyBorder="1" applyAlignment="1">
      <alignment vertical="center"/>
    </xf>
    <xf numFmtId="0" fontId="2" fillId="0" borderId="0" xfId="1" applyFont="1" applyBorder="1"/>
    <xf numFmtId="0" fontId="4" fillId="2" borderId="0" xfId="1" applyFont="1" applyFill="1" applyBorder="1" applyAlignment="1">
      <alignment horizontal="center"/>
    </xf>
    <xf numFmtId="0" fontId="3" fillId="0" borderId="0" xfId="1" applyFont="1" applyBorder="1"/>
    <xf numFmtId="0" fontId="5" fillId="0" borderId="0" xfId="1" applyFont="1" applyFill="1" applyBorder="1" applyAlignment="1">
      <alignment horizontal="right" vertical="center"/>
    </xf>
    <xf numFmtId="0" fontId="1" fillId="0" borderId="0" xfId="1" applyBorder="1"/>
    <xf numFmtId="0" fontId="2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3" borderId="3" xfId="1" applyFont="1" applyFill="1" applyBorder="1"/>
    <xf numFmtId="0" fontId="2" fillId="3" borderId="4" xfId="1" applyFont="1" applyFill="1" applyBorder="1"/>
    <xf numFmtId="0" fontId="6" fillId="0" borderId="3" xfId="1" applyFont="1" applyBorder="1" applyAlignment="1">
      <alignment horizontal="left" vertical="top"/>
    </xf>
    <xf numFmtId="0" fontId="8" fillId="0" borderId="4" xfId="1" applyFont="1" applyBorder="1" applyAlignment="1">
      <alignment horizontal="right" vertical="top"/>
    </xf>
    <xf numFmtId="0" fontId="2" fillId="2" borderId="6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2" fillId="2" borderId="8" xfId="1" applyFont="1" applyFill="1" applyBorder="1"/>
    <xf numFmtId="0" fontId="2" fillId="0" borderId="9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top"/>
    </xf>
    <xf numFmtId="0" fontId="8" fillId="0" borderId="11" xfId="1" applyFont="1" applyBorder="1" applyAlignment="1">
      <alignment horizontal="right" vertical="top"/>
    </xf>
    <xf numFmtId="0" fontId="2" fillId="3" borderId="10" xfId="1" applyFont="1" applyFill="1" applyBorder="1"/>
    <xf numFmtId="0" fontId="2" fillId="3" borderId="11" xfId="1" applyFont="1" applyFill="1" applyBorder="1"/>
    <xf numFmtId="0" fontId="2" fillId="2" borderId="11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top"/>
    </xf>
    <xf numFmtId="0" fontId="2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right" vertical="top"/>
    </xf>
    <xf numFmtId="0" fontId="2" fillId="3" borderId="15" xfId="1" applyFont="1" applyFill="1" applyBorder="1"/>
    <xf numFmtId="0" fontId="2" fillId="3" borderId="16" xfId="1" applyFont="1" applyFill="1" applyBorder="1"/>
    <xf numFmtId="0" fontId="2" fillId="2" borderId="13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2" borderId="5" xfId="1" applyFont="1" applyFill="1" applyBorder="1"/>
    <xf numFmtId="0" fontId="2" fillId="2" borderId="20" xfId="1" applyFont="1" applyFill="1" applyBorder="1" applyAlignment="1">
      <alignment horizontal="centerContinuous" vertical="center" wrapText="1"/>
    </xf>
    <xf numFmtId="0" fontId="2" fillId="2" borderId="21" xfId="1" applyFont="1" applyFill="1" applyBorder="1" applyAlignment="1">
      <alignment horizontal="centerContinuous" vertical="center" wrapText="1"/>
    </xf>
    <xf numFmtId="0" fontId="2" fillId="2" borderId="20" xfId="1" applyFont="1" applyFill="1" applyBorder="1" applyAlignment="1">
      <alignment horizontal="centerContinuous" wrapText="1"/>
    </xf>
    <xf numFmtId="0" fontId="10" fillId="2" borderId="22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right" vertical="top"/>
    </xf>
    <xf numFmtId="0" fontId="1" fillId="2" borderId="0" xfId="1" applyFill="1"/>
    <xf numFmtId="0" fontId="4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2" fillId="2" borderId="12" xfId="1" applyFont="1" applyFill="1" applyBorder="1"/>
    <xf numFmtId="0" fontId="2" fillId="2" borderId="14" xfId="1" applyFont="1" applyFill="1" applyBorder="1"/>
    <xf numFmtId="0" fontId="2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13" fillId="2" borderId="0" xfId="1" applyFont="1" applyFill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14" fillId="2" borderId="0" xfId="1" applyFont="1" applyFill="1" applyBorder="1" applyAlignment="1">
      <alignment horizontal="center" vertical="top"/>
    </xf>
    <xf numFmtId="0" fontId="15" fillId="0" borderId="0" xfId="1" applyFont="1" applyFill="1" applyAlignment="1">
      <alignment horizontal="center" vertical="top"/>
    </xf>
    <xf numFmtId="0" fontId="16" fillId="2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1" applyFont="1" applyBorder="1"/>
    <xf numFmtId="0" fontId="22" fillId="0" borderId="0" xfId="1" applyFont="1"/>
    <xf numFmtId="0" fontId="22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4" fontId="10" fillId="2" borderId="0" xfId="1" applyNumberFormat="1" applyFont="1" applyFill="1" applyAlignment="1">
      <alignment horizontal="centerContinuous" vertical="center"/>
    </xf>
    <xf numFmtId="0" fontId="10" fillId="2" borderId="0" xfId="1" applyFont="1" applyFill="1" applyAlignment="1">
      <alignment horizontal="centerContinuous" vertical="center"/>
    </xf>
    <xf numFmtId="0" fontId="23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/>
    <xf numFmtId="0" fontId="24" fillId="2" borderId="0" xfId="1" applyFont="1" applyFill="1" applyBorder="1" applyAlignment="1">
      <alignment horizontal="center" vertical="center"/>
    </xf>
    <xf numFmtId="0" fontId="25" fillId="0" borderId="15" xfId="1" applyFont="1" applyBorder="1" applyAlignment="1">
      <alignment horizontal="left" vertical="top"/>
    </xf>
    <xf numFmtId="0" fontId="26" fillId="2" borderId="0" xfId="1" applyFont="1" applyFill="1" applyBorder="1" applyAlignment="1">
      <alignment horizontal="center" vertical="center"/>
    </xf>
    <xf numFmtId="0" fontId="27" fillId="0" borderId="0" xfId="1" applyFont="1" applyFill="1" applyAlignment="1">
      <alignment horizontal="center" vertical="top"/>
    </xf>
    <xf numFmtId="0" fontId="25" fillId="0" borderId="10" xfId="1" applyFont="1" applyBorder="1" applyAlignment="1">
      <alignment horizontal="left" vertical="top"/>
    </xf>
    <xf numFmtId="0" fontId="7" fillId="0" borderId="10" xfId="1" applyFont="1" applyBorder="1" applyAlignment="1">
      <alignment horizontal="center" vertical="center"/>
    </xf>
    <xf numFmtId="0" fontId="8" fillId="3" borderId="11" xfId="1" applyFont="1" applyFill="1" applyBorder="1"/>
    <xf numFmtId="0" fontId="25" fillId="0" borderId="3" xfId="1" applyFont="1" applyBorder="1" applyAlignment="1">
      <alignment horizontal="left" vertical="top"/>
    </xf>
    <xf numFmtId="0" fontId="28" fillId="2" borderId="0" xfId="1" applyFont="1" applyFill="1" applyBorder="1" applyAlignment="1">
      <alignment horizontal="right" vertical="top"/>
    </xf>
    <xf numFmtId="0" fontId="25" fillId="2" borderId="0" xfId="1" applyFont="1" applyFill="1" applyBorder="1" applyAlignment="1">
      <alignment horizontal="left" vertical="top"/>
    </xf>
    <xf numFmtId="0" fontId="13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29" fillId="2" borderId="0" xfId="1" applyFont="1" applyFill="1" applyBorder="1" applyAlignment="1">
      <alignment horizontal="center" vertical="top"/>
    </xf>
    <xf numFmtId="0" fontId="30" fillId="0" borderId="0" xfId="1" applyFont="1" applyBorder="1"/>
    <xf numFmtId="0" fontId="2" fillId="0" borderId="0" xfId="1" applyFont="1" applyBorder="1" applyAlignment="1">
      <alignment horizontal="right" vertical="center"/>
    </xf>
    <xf numFmtId="0" fontId="31" fillId="0" borderId="0" xfId="1" applyFont="1" applyBorder="1"/>
    <xf numFmtId="0" fontId="2" fillId="0" borderId="0" xfId="1" applyFont="1" applyBorder="1" applyAlignment="1">
      <alignment vertical="center"/>
    </xf>
    <xf numFmtId="0" fontId="1" fillId="2" borderId="0" xfId="1" applyFill="1" applyBorder="1"/>
    <xf numFmtId="0" fontId="32" fillId="0" borderId="0" xfId="1" applyFont="1" applyBorder="1"/>
    <xf numFmtId="0" fontId="33" fillId="2" borderId="0" xfId="1" applyFont="1" applyFill="1" applyAlignment="1">
      <alignment horizontal="center" vertical="center"/>
    </xf>
    <xf numFmtId="0" fontId="30" fillId="2" borderId="0" xfId="1" applyFont="1" applyFill="1" applyBorder="1" applyAlignment="1">
      <alignment vertical="center"/>
    </xf>
    <xf numFmtId="0" fontId="31" fillId="2" borderId="0" xfId="1" applyFont="1" applyFill="1" applyBorder="1" applyAlignment="1">
      <alignment horizontal="center"/>
    </xf>
    <xf numFmtId="0" fontId="34" fillId="2" borderId="0" xfId="1" applyFont="1" applyFill="1" applyBorder="1" applyAlignment="1">
      <alignment horizontal="center" vertical="top"/>
    </xf>
    <xf numFmtId="0" fontId="30" fillId="2" borderId="0" xfId="1" applyFont="1" applyFill="1" applyBorder="1"/>
    <xf numFmtId="0" fontId="1" fillId="0" borderId="0" xfId="1" applyFill="1"/>
    <xf numFmtId="0" fontId="2" fillId="0" borderId="14" xfId="1" applyFont="1" applyBorder="1"/>
    <xf numFmtId="0" fontId="2" fillId="0" borderId="12" xfId="1" applyFont="1" applyBorder="1"/>
    <xf numFmtId="0" fontId="2" fillId="0" borderId="5" xfId="1" applyFont="1" applyBorder="1"/>
    <xf numFmtId="0" fontId="35" fillId="2" borderId="0" xfId="1" applyFont="1" applyFill="1" applyBorder="1" applyAlignment="1">
      <alignment horizontal="center" vertical="top"/>
    </xf>
    <xf numFmtId="0" fontId="4" fillId="0" borderId="0" xfId="1" applyFont="1" applyBorder="1"/>
    <xf numFmtId="0" fontId="4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right" vertical="top"/>
    </xf>
    <xf numFmtId="0" fontId="36" fillId="2" borderId="0" xfId="1" applyFont="1" applyFill="1" applyAlignment="1">
      <alignment horizontal="center" vertical="center"/>
    </xf>
    <xf numFmtId="0" fontId="37" fillId="2" borderId="0" xfId="1" applyFont="1" applyFill="1" applyBorder="1" applyAlignment="1">
      <alignment horizontal="center" vertical="top"/>
    </xf>
    <xf numFmtId="0" fontId="3" fillId="2" borderId="0" xfId="1" applyFont="1" applyFill="1" applyBorder="1"/>
    <xf numFmtId="0" fontId="38" fillId="0" borderId="0" xfId="1" applyFont="1" applyBorder="1"/>
    <xf numFmtId="0" fontId="38" fillId="0" borderId="0" xfId="1" applyFont="1"/>
    <xf numFmtId="0" fontId="22" fillId="0" borderId="0" xfId="1" applyFont="1" applyBorder="1" applyAlignment="1">
      <alignment vertical="center"/>
    </xf>
    <xf numFmtId="0" fontId="22" fillId="2" borderId="0" xfId="1" applyFont="1" applyFill="1" applyBorder="1"/>
    <xf numFmtId="0" fontId="22" fillId="2" borderId="0" xfId="1" applyFont="1" applyFill="1"/>
    <xf numFmtId="0" fontId="18" fillId="0" borderId="0" xfId="0" applyFont="1"/>
    <xf numFmtId="0" fontId="18" fillId="0" borderId="43" xfId="0" applyFont="1" applyBorder="1" applyAlignment="1">
      <alignment horizontal="center" vertical="center"/>
    </xf>
    <xf numFmtId="0" fontId="22" fillId="0" borderId="0" xfId="0" applyFont="1"/>
    <xf numFmtId="49" fontId="18" fillId="0" borderId="43" xfId="0" applyNumberFormat="1" applyFont="1" applyBorder="1" applyAlignment="1">
      <alignment horizontal="center" vertical="center"/>
    </xf>
    <xf numFmtId="49" fontId="18" fillId="0" borderId="0" xfId="0" applyNumberFormat="1" applyFont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0" fontId="19" fillId="5" borderId="40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horizontal="center" vertical="center"/>
    </xf>
    <xf numFmtId="0" fontId="21" fillId="4" borderId="34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8" fillId="5" borderId="39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5" borderId="42" xfId="0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14" fontId="10" fillId="2" borderId="3" xfId="1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33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workbookViewId="0">
      <selection activeCell="R18" sqref="R18"/>
    </sheetView>
  </sheetViews>
  <sheetFormatPr defaultRowHeight="15" x14ac:dyDescent="0.25"/>
  <sheetData>
    <row r="1" spans="1:18" ht="16.5" thickBot="1" x14ac:dyDescent="0.3">
      <c r="A1" s="148" t="s">
        <v>20</v>
      </c>
      <c r="B1" s="149"/>
      <c r="C1" s="149"/>
      <c r="D1" s="150" t="s">
        <v>21</v>
      </c>
      <c r="E1" s="150"/>
      <c r="F1" s="150"/>
      <c r="G1" s="149">
        <v>368.3</v>
      </c>
      <c r="H1" s="149"/>
      <c r="I1" s="150" t="s">
        <v>13</v>
      </c>
      <c r="J1" s="151"/>
      <c r="K1" s="138" t="s">
        <v>14</v>
      </c>
      <c r="L1" s="137"/>
      <c r="M1" s="136" t="s">
        <v>13</v>
      </c>
      <c r="N1" s="137"/>
      <c r="O1" s="136" t="s">
        <v>12</v>
      </c>
      <c r="P1" s="137"/>
      <c r="Q1" s="138" t="s">
        <v>11</v>
      </c>
      <c r="R1" s="139"/>
    </row>
    <row r="2" spans="1:18" x14ac:dyDescent="0.25">
      <c r="A2" s="140" t="s">
        <v>22</v>
      </c>
      <c r="B2" s="141"/>
      <c r="C2" s="141"/>
      <c r="D2" s="142" t="s">
        <v>21</v>
      </c>
      <c r="E2" s="142"/>
      <c r="F2" s="142"/>
      <c r="G2" s="141">
        <v>214.4</v>
      </c>
      <c r="H2" s="141"/>
      <c r="I2" s="142" t="s">
        <v>12</v>
      </c>
      <c r="J2" s="143"/>
      <c r="K2" s="144" t="s">
        <v>68</v>
      </c>
      <c r="L2" s="145"/>
      <c r="M2" s="146" t="s">
        <v>76</v>
      </c>
      <c r="N2" s="145"/>
      <c r="O2" s="146" t="s">
        <v>89</v>
      </c>
      <c r="P2" s="145"/>
      <c r="Q2" s="144" t="s">
        <v>97</v>
      </c>
      <c r="R2" s="147"/>
    </row>
    <row r="3" spans="1:18" x14ac:dyDescent="0.25">
      <c r="A3" s="159" t="s">
        <v>23</v>
      </c>
      <c r="B3" s="160"/>
      <c r="C3" s="160"/>
      <c r="D3" s="161" t="s">
        <v>21</v>
      </c>
      <c r="E3" s="161"/>
      <c r="F3" s="161"/>
      <c r="G3" s="160">
        <v>125.6</v>
      </c>
      <c r="H3" s="160"/>
      <c r="I3" s="161" t="s">
        <v>11</v>
      </c>
      <c r="J3" s="162"/>
      <c r="K3" s="144" t="s">
        <v>69</v>
      </c>
      <c r="L3" s="145"/>
      <c r="M3" s="146" t="s">
        <v>77</v>
      </c>
      <c r="N3" s="145"/>
      <c r="O3" s="146" t="s">
        <v>90</v>
      </c>
      <c r="P3" s="145"/>
      <c r="Q3" s="144" t="s">
        <v>98</v>
      </c>
      <c r="R3" s="147"/>
    </row>
    <row r="4" spans="1:18" x14ac:dyDescent="0.25">
      <c r="A4" s="152" t="s">
        <v>25</v>
      </c>
      <c r="B4" s="153"/>
      <c r="C4" s="153"/>
      <c r="D4" s="154" t="s">
        <v>26</v>
      </c>
      <c r="E4" s="154"/>
      <c r="F4" s="154"/>
      <c r="G4" s="155">
        <v>464.6</v>
      </c>
      <c r="H4" s="155"/>
      <c r="I4" s="154" t="s">
        <v>14</v>
      </c>
      <c r="J4" s="156"/>
      <c r="K4" s="144" t="s">
        <v>70</v>
      </c>
      <c r="L4" s="145"/>
      <c r="M4" s="146" t="s">
        <v>78</v>
      </c>
      <c r="N4" s="145"/>
      <c r="O4" s="146" t="s">
        <v>91</v>
      </c>
      <c r="P4" s="145"/>
      <c r="Q4" s="157" t="s">
        <v>100</v>
      </c>
      <c r="R4" s="158"/>
    </row>
    <row r="5" spans="1:18" x14ac:dyDescent="0.25">
      <c r="A5" s="140" t="s">
        <v>37</v>
      </c>
      <c r="B5" s="141"/>
      <c r="C5" s="141"/>
      <c r="D5" s="142" t="s">
        <v>27</v>
      </c>
      <c r="E5" s="142"/>
      <c r="F5" s="142"/>
      <c r="G5" s="141">
        <v>543.5</v>
      </c>
      <c r="H5" s="141"/>
      <c r="I5" s="142" t="s">
        <v>14</v>
      </c>
      <c r="J5" s="143"/>
      <c r="K5" s="144" t="s">
        <v>71</v>
      </c>
      <c r="L5" s="145"/>
      <c r="M5" s="146" t="s">
        <v>79</v>
      </c>
      <c r="N5" s="145"/>
      <c r="O5" s="146" t="s">
        <v>92</v>
      </c>
      <c r="P5" s="145"/>
      <c r="Q5" s="157" t="s">
        <v>101</v>
      </c>
      <c r="R5" s="158"/>
    </row>
    <row r="6" spans="1:18" x14ac:dyDescent="0.25">
      <c r="A6" s="140" t="s">
        <v>36</v>
      </c>
      <c r="B6" s="141"/>
      <c r="C6" s="141"/>
      <c r="D6" s="142" t="s">
        <v>27</v>
      </c>
      <c r="E6" s="142"/>
      <c r="F6" s="142"/>
      <c r="G6" s="141">
        <v>542.20000000000005</v>
      </c>
      <c r="H6" s="141"/>
      <c r="I6" s="142" t="s">
        <v>14</v>
      </c>
      <c r="J6" s="143"/>
      <c r="K6" s="144" t="s">
        <v>72</v>
      </c>
      <c r="L6" s="145"/>
      <c r="M6" s="146" t="s">
        <v>80</v>
      </c>
      <c r="N6" s="145"/>
      <c r="O6" s="146" t="s">
        <v>93</v>
      </c>
      <c r="P6" s="145"/>
      <c r="Q6" s="157" t="s">
        <v>102</v>
      </c>
      <c r="R6" s="158"/>
    </row>
    <row r="7" spans="1:18" x14ac:dyDescent="0.25">
      <c r="A7" s="140" t="s">
        <v>24</v>
      </c>
      <c r="B7" s="141"/>
      <c r="C7" s="141"/>
      <c r="D7" s="142" t="s">
        <v>27</v>
      </c>
      <c r="E7" s="142"/>
      <c r="F7" s="142"/>
      <c r="G7" s="141">
        <v>496.5</v>
      </c>
      <c r="H7" s="141"/>
      <c r="I7" s="142" t="s">
        <v>14</v>
      </c>
      <c r="J7" s="143"/>
      <c r="K7" s="144" t="s">
        <v>73</v>
      </c>
      <c r="L7" s="145"/>
      <c r="M7" s="146" t="s">
        <v>81</v>
      </c>
      <c r="N7" s="145"/>
      <c r="O7" s="163" t="s">
        <v>94</v>
      </c>
      <c r="P7" s="164"/>
      <c r="Q7" s="144" t="s">
        <v>104</v>
      </c>
      <c r="R7" s="147"/>
    </row>
    <row r="8" spans="1:18" x14ac:dyDescent="0.25">
      <c r="A8" s="140" t="s">
        <v>39</v>
      </c>
      <c r="B8" s="141"/>
      <c r="C8" s="141"/>
      <c r="D8" s="142" t="s">
        <v>27</v>
      </c>
      <c r="E8" s="142"/>
      <c r="F8" s="142"/>
      <c r="G8" s="141">
        <v>440.3</v>
      </c>
      <c r="H8" s="141"/>
      <c r="I8" s="142" t="s">
        <v>13</v>
      </c>
      <c r="J8" s="143"/>
      <c r="K8" s="144" t="s">
        <v>74</v>
      </c>
      <c r="L8" s="145"/>
      <c r="M8" s="146" t="s">
        <v>82</v>
      </c>
      <c r="N8" s="145"/>
      <c r="O8" s="146" t="s">
        <v>95</v>
      </c>
      <c r="P8" s="145"/>
      <c r="Q8" s="157" t="s">
        <v>105</v>
      </c>
      <c r="R8" s="158"/>
    </row>
    <row r="9" spans="1:18" x14ac:dyDescent="0.25">
      <c r="A9" s="159" t="s">
        <v>38</v>
      </c>
      <c r="B9" s="160"/>
      <c r="C9" s="160"/>
      <c r="D9" s="161" t="s">
        <v>27</v>
      </c>
      <c r="E9" s="161"/>
      <c r="F9" s="161"/>
      <c r="G9" s="160">
        <v>391.8</v>
      </c>
      <c r="H9" s="160"/>
      <c r="I9" s="161" t="s">
        <v>13</v>
      </c>
      <c r="J9" s="162"/>
      <c r="K9" s="144"/>
      <c r="L9" s="145"/>
      <c r="M9" s="146" t="s">
        <v>83</v>
      </c>
      <c r="N9" s="145"/>
      <c r="O9" s="163" t="s">
        <v>96</v>
      </c>
      <c r="P9" s="164"/>
      <c r="Q9" s="157" t="s">
        <v>106</v>
      </c>
      <c r="R9" s="158"/>
    </row>
    <row r="10" spans="1:18" x14ac:dyDescent="0.25">
      <c r="A10" s="159" t="s">
        <v>134</v>
      </c>
      <c r="B10" s="160"/>
      <c r="C10" s="160"/>
      <c r="D10" s="161" t="s">
        <v>135</v>
      </c>
      <c r="E10" s="161"/>
      <c r="F10" s="161"/>
      <c r="G10" s="160">
        <v>310.5</v>
      </c>
      <c r="H10" s="160"/>
      <c r="I10" s="161" t="s">
        <v>13</v>
      </c>
      <c r="J10" s="162"/>
      <c r="K10" s="144"/>
      <c r="L10" s="145"/>
      <c r="M10" s="163" t="s">
        <v>84</v>
      </c>
      <c r="N10" s="164"/>
      <c r="O10" s="163" t="s">
        <v>103</v>
      </c>
      <c r="P10" s="164"/>
      <c r="Q10" s="144" t="s">
        <v>107</v>
      </c>
      <c r="R10" s="147"/>
    </row>
    <row r="11" spans="1:18" x14ac:dyDescent="0.25">
      <c r="A11" s="152" t="s">
        <v>34</v>
      </c>
      <c r="B11" s="155"/>
      <c r="C11" s="155"/>
      <c r="D11" s="154" t="s">
        <v>35</v>
      </c>
      <c r="E11" s="154"/>
      <c r="F11" s="154"/>
      <c r="G11" s="155">
        <v>256.39999999999998</v>
      </c>
      <c r="H11" s="155"/>
      <c r="I11" s="154" t="s">
        <v>12</v>
      </c>
      <c r="J11" s="156"/>
      <c r="K11" s="144"/>
      <c r="L11" s="145"/>
      <c r="M11" s="146" t="s">
        <v>85</v>
      </c>
      <c r="N11" s="145"/>
      <c r="O11" s="146"/>
      <c r="P11" s="145"/>
      <c r="Q11" s="144"/>
      <c r="R11" s="147"/>
    </row>
    <row r="12" spans="1:18" x14ac:dyDescent="0.25">
      <c r="A12" s="140" t="s">
        <v>28</v>
      </c>
      <c r="B12" s="141"/>
      <c r="C12" s="141"/>
      <c r="D12" s="142" t="s">
        <v>29</v>
      </c>
      <c r="E12" s="142"/>
      <c r="F12" s="142"/>
      <c r="G12" s="141">
        <v>328.6</v>
      </c>
      <c r="H12" s="141"/>
      <c r="I12" s="142" t="s">
        <v>13</v>
      </c>
      <c r="J12" s="143"/>
      <c r="K12" s="144"/>
      <c r="L12" s="145"/>
      <c r="M12" s="146" t="s">
        <v>86</v>
      </c>
      <c r="N12" s="145"/>
      <c r="O12" s="146"/>
      <c r="P12" s="145"/>
      <c r="Q12" s="144"/>
      <c r="R12" s="147"/>
    </row>
    <row r="13" spans="1:18" x14ac:dyDescent="0.25">
      <c r="A13" s="140" t="s">
        <v>30</v>
      </c>
      <c r="B13" s="141"/>
      <c r="C13" s="141"/>
      <c r="D13" s="142" t="s">
        <v>29</v>
      </c>
      <c r="E13" s="142"/>
      <c r="F13" s="142"/>
      <c r="G13" s="141">
        <v>284.39999999999998</v>
      </c>
      <c r="H13" s="141"/>
      <c r="I13" s="142" t="s">
        <v>12</v>
      </c>
      <c r="J13" s="143"/>
      <c r="K13" s="144"/>
      <c r="L13" s="145"/>
      <c r="M13" s="146" t="s">
        <v>87</v>
      </c>
      <c r="N13" s="145"/>
      <c r="O13" s="146"/>
      <c r="P13" s="145"/>
      <c r="Q13" s="144"/>
      <c r="R13" s="147"/>
    </row>
    <row r="14" spans="1:18" x14ac:dyDescent="0.25">
      <c r="A14" s="140" t="s">
        <v>31</v>
      </c>
      <c r="B14" s="141"/>
      <c r="C14" s="141"/>
      <c r="D14" s="142" t="s">
        <v>29</v>
      </c>
      <c r="E14" s="142"/>
      <c r="F14" s="142"/>
      <c r="G14" s="141">
        <v>249</v>
      </c>
      <c r="H14" s="141"/>
      <c r="I14" s="142" t="s">
        <v>12</v>
      </c>
      <c r="J14" s="143"/>
      <c r="K14" s="144"/>
      <c r="L14" s="145"/>
      <c r="M14" s="146" t="s">
        <v>88</v>
      </c>
      <c r="N14" s="145"/>
      <c r="O14" s="146"/>
      <c r="P14" s="145"/>
      <c r="Q14" s="144"/>
      <c r="R14" s="147"/>
    </row>
    <row r="15" spans="1:18" ht="15.75" thickBot="1" x14ac:dyDescent="0.3">
      <c r="A15" s="140" t="s">
        <v>33</v>
      </c>
      <c r="B15" s="141"/>
      <c r="C15" s="141"/>
      <c r="D15" s="142" t="s">
        <v>29</v>
      </c>
      <c r="E15" s="142"/>
      <c r="F15" s="142"/>
      <c r="G15" s="141">
        <v>179.6</v>
      </c>
      <c r="H15" s="141"/>
      <c r="I15" s="142" t="s">
        <v>12</v>
      </c>
      <c r="J15" s="143"/>
      <c r="K15" s="175"/>
      <c r="L15" s="174"/>
      <c r="M15" s="173" t="s">
        <v>137</v>
      </c>
      <c r="N15" s="174"/>
      <c r="O15" s="173"/>
      <c r="P15" s="174"/>
      <c r="Q15" s="175"/>
      <c r="R15" s="176"/>
    </row>
    <row r="16" spans="1:18" ht="16.5" thickBot="1" x14ac:dyDescent="0.3">
      <c r="A16" s="159" t="s">
        <v>32</v>
      </c>
      <c r="B16" s="160"/>
      <c r="C16" s="160"/>
      <c r="D16" s="161" t="s">
        <v>29</v>
      </c>
      <c r="E16" s="161"/>
      <c r="F16" s="161"/>
      <c r="G16" s="160">
        <v>124.6</v>
      </c>
      <c r="H16" s="160"/>
      <c r="I16" s="161" t="s">
        <v>11</v>
      </c>
      <c r="J16" s="162"/>
      <c r="K16" s="177" t="s">
        <v>75</v>
      </c>
      <c r="L16" s="178"/>
      <c r="M16" s="179" t="s">
        <v>138</v>
      </c>
      <c r="N16" s="178"/>
      <c r="O16" s="179" t="s">
        <v>99</v>
      </c>
      <c r="P16" s="178"/>
      <c r="Q16" s="177" t="s">
        <v>99</v>
      </c>
      <c r="R16" s="180"/>
    </row>
    <row r="17" spans="1:18" ht="15.75" x14ac:dyDescent="0.25">
      <c r="A17" s="165" t="s">
        <v>41</v>
      </c>
      <c r="B17" s="166"/>
      <c r="C17" s="166"/>
      <c r="D17" s="142" t="s">
        <v>40</v>
      </c>
      <c r="E17" s="142"/>
      <c r="F17" s="142"/>
      <c r="G17" s="141">
        <v>191.2</v>
      </c>
      <c r="H17" s="141"/>
      <c r="I17" s="142" t="s">
        <v>12</v>
      </c>
      <c r="J17" s="143"/>
      <c r="K17" s="134" t="s">
        <v>136</v>
      </c>
      <c r="L17" s="135"/>
      <c r="M17" s="135"/>
      <c r="N17" s="135"/>
      <c r="O17" s="135"/>
      <c r="P17" s="135"/>
      <c r="Q17" s="135"/>
      <c r="R17" s="135"/>
    </row>
    <row r="18" spans="1:18" x14ac:dyDescent="0.25">
      <c r="A18" s="165" t="s">
        <v>42</v>
      </c>
      <c r="B18" s="166"/>
      <c r="C18" s="166"/>
      <c r="D18" s="142" t="s">
        <v>40</v>
      </c>
      <c r="E18" s="142"/>
      <c r="F18" s="142"/>
      <c r="G18" s="141">
        <v>171.6</v>
      </c>
      <c r="H18" s="141"/>
      <c r="I18" s="142" t="s">
        <v>12</v>
      </c>
      <c r="J18" s="143"/>
      <c r="K18" s="76"/>
      <c r="L18" s="76"/>
      <c r="M18" s="76"/>
      <c r="N18" s="76"/>
      <c r="O18" s="76"/>
      <c r="P18" s="76"/>
      <c r="Q18" s="76"/>
      <c r="R18" s="76"/>
    </row>
    <row r="19" spans="1:18" x14ac:dyDescent="0.25">
      <c r="A19" s="165" t="s">
        <v>43</v>
      </c>
      <c r="B19" s="166"/>
      <c r="C19" s="166"/>
      <c r="D19" s="142" t="s">
        <v>40</v>
      </c>
      <c r="E19" s="142"/>
      <c r="F19" s="142"/>
      <c r="G19" s="141">
        <v>57.8</v>
      </c>
      <c r="H19" s="141"/>
      <c r="I19" s="142" t="s">
        <v>11</v>
      </c>
      <c r="J19" s="143"/>
      <c r="K19" s="76"/>
      <c r="L19" s="76"/>
      <c r="M19" s="76"/>
      <c r="N19" s="76"/>
      <c r="O19" s="76"/>
      <c r="P19" s="76"/>
      <c r="Q19" s="76"/>
      <c r="R19" s="76"/>
    </row>
    <row r="20" spans="1:18" x14ac:dyDescent="0.25">
      <c r="A20" s="165" t="s">
        <v>44</v>
      </c>
      <c r="B20" s="166"/>
      <c r="C20" s="166"/>
      <c r="D20" s="142" t="s">
        <v>40</v>
      </c>
      <c r="E20" s="142"/>
      <c r="F20" s="142"/>
      <c r="G20" s="141">
        <v>0</v>
      </c>
      <c r="H20" s="141"/>
      <c r="I20" s="142" t="s">
        <v>11</v>
      </c>
      <c r="J20" s="143"/>
      <c r="K20" s="76"/>
      <c r="L20" s="76"/>
      <c r="M20" s="76"/>
      <c r="N20" s="76"/>
      <c r="O20" s="76"/>
      <c r="P20" s="76"/>
      <c r="Q20" s="76"/>
      <c r="R20" s="76"/>
    </row>
    <row r="21" spans="1:18" x14ac:dyDescent="0.25">
      <c r="A21" s="167" t="s">
        <v>45</v>
      </c>
      <c r="B21" s="168"/>
      <c r="C21" s="168"/>
      <c r="D21" s="161" t="s">
        <v>40</v>
      </c>
      <c r="E21" s="161"/>
      <c r="F21" s="161"/>
      <c r="G21" s="160">
        <v>0</v>
      </c>
      <c r="H21" s="160"/>
      <c r="I21" s="161" t="s">
        <v>11</v>
      </c>
      <c r="J21" s="162"/>
      <c r="K21" s="76"/>
      <c r="L21" s="76"/>
      <c r="M21" s="76"/>
      <c r="N21" s="76"/>
      <c r="O21" s="76"/>
      <c r="P21" s="76"/>
      <c r="Q21" s="76"/>
      <c r="R21" s="76"/>
    </row>
    <row r="22" spans="1:18" x14ac:dyDescent="0.25">
      <c r="A22" s="152" t="s">
        <v>46</v>
      </c>
      <c r="B22" s="155"/>
      <c r="C22" s="155"/>
      <c r="D22" s="154" t="s">
        <v>47</v>
      </c>
      <c r="E22" s="154"/>
      <c r="F22" s="154"/>
      <c r="G22" s="155">
        <v>449.1</v>
      </c>
      <c r="H22" s="155"/>
      <c r="I22" s="154" t="s">
        <v>13</v>
      </c>
      <c r="J22" s="156"/>
      <c r="K22" s="76"/>
      <c r="L22" s="76"/>
      <c r="M22" s="76"/>
      <c r="N22" s="76"/>
      <c r="O22" s="76"/>
      <c r="P22" s="76"/>
      <c r="Q22" s="76"/>
      <c r="R22" s="76"/>
    </row>
    <row r="23" spans="1:18" x14ac:dyDescent="0.25">
      <c r="A23" s="140" t="s">
        <v>48</v>
      </c>
      <c r="B23" s="141"/>
      <c r="C23" s="141"/>
      <c r="D23" s="142" t="s">
        <v>51</v>
      </c>
      <c r="E23" s="142"/>
      <c r="F23" s="142"/>
      <c r="G23" s="141">
        <v>558.79999999999995</v>
      </c>
      <c r="H23" s="141"/>
      <c r="I23" s="142" t="s">
        <v>14</v>
      </c>
      <c r="J23" s="143"/>
      <c r="K23" s="76"/>
      <c r="L23" s="76"/>
      <c r="M23" s="76"/>
      <c r="N23" s="76"/>
      <c r="O23" s="76"/>
      <c r="P23" s="76"/>
      <c r="Q23" s="76"/>
      <c r="R23" s="76"/>
    </row>
    <row r="24" spans="1:18" x14ac:dyDescent="0.25">
      <c r="A24" s="140" t="s">
        <v>49</v>
      </c>
      <c r="B24" s="141"/>
      <c r="C24" s="141"/>
      <c r="D24" s="142" t="s">
        <v>51</v>
      </c>
      <c r="E24" s="142"/>
      <c r="F24" s="142"/>
      <c r="G24" s="141">
        <v>355.1</v>
      </c>
      <c r="H24" s="141"/>
      <c r="I24" s="142" t="s">
        <v>13</v>
      </c>
      <c r="J24" s="143"/>
      <c r="K24" s="76"/>
      <c r="L24" s="76"/>
      <c r="M24" s="76"/>
      <c r="N24" s="76"/>
      <c r="O24" s="76"/>
      <c r="P24" s="76"/>
      <c r="Q24" s="76"/>
      <c r="R24" s="76"/>
    </row>
    <row r="25" spans="1:18" x14ac:dyDescent="0.25">
      <c r="A25" s="159" t="s">
        <v>50</v>
      </c>
      <c r="B25" s="160"/>
      <c r="C25" s="160"/>
      <c r="D25" s="161" t="s">
        <v>51</v>
      </c>
      <c r="E25" s="161"/>
      <c r="F25" s="161"/>
      <c r="G25" s="160">
        <v>316.3</v>
      </c>
      <c r="H25" s="160"/>
      <c r="I25" s="161" t="s">
        <v>13</v>
      </c>
      <c r="J25" s="162"/>
      <c r="K25" s="76"/>
      <c r="L25" s="76"/>
      <c r="M25" s="76"/>
      <c r="N25" s="76"/>
      <c r="O25" s="76"/>
      <c r="P25" s="76"/>
      <c r="Q25" s="76"/>
      <c r="R25" s="76"/>
    </row>
    <row r="26" spans="1:18" x14ac:dyDescent="0.25">
      <c r="A26" s="140" t="s">
        <v>52</v>
      </c>
      <c r="B26" s="141"/>
      <c r="C26" s="141"/>
      <c r="D26" s="142" t="s">
        <v>53</v>
      </c>
      <c r="E26" s="142"/>
      <c r="F26" s="142"/>
      <c r="G26" s="141">
        <v>485.3</v>
      </c>
      <c r="H26" s="141"/>
      <c r="I26" s="142" t="s">
        <v>14</v>
      </c>
      <c r="J26" s="143"/>
      <c r="K26" s="76"/>
      <c r="L26" s="76"/>
      <c r="M26" s="76"/>
      <c r="N26" s="76"/>
      <c r="O26" s="76"/>
      <c r="P26" s="76"/>
      <c r="Q26" s="76"/>
      <c r="R26" s="76"/>
    </row>
    <row r="27" spans="1:18" x14ac:dyDescent="0.25">
      <c r="A27" s="140" t="s">
        <v>54</v>
      </c>
      <c r="B27" s="141"/>
      <c r="C27" s="141"/>
      <c r="D27" s="142" t="s">
        <v>53</v>
      </c>
      <c r="E27" s="142"/>
      <c r="F27" s="142"/>
      <c r="G27" s="141">
        <v>473.8</v>
      </c>
      <c r="H27" s="141"/>
      <c r="I27" s="142" t="s">
        <v>14</v>
      </c>
      <c r="J27" s="143"/>
      <c r="K27" s="76"/>
      <c r="L27" s="76"/>
      <c r="M27" s="76"/>
      <c r="N27" s="76"/>
      <c r="O27" s="76"/>
      <c r="P27" s="76"/>
      <c r="Q27" s="76"/>
      <c r="R27" s="76"/>
    </row>
    <row r="28" spans="1:18" x14ac:dyDescent="0.25">
      <c r="A28" s="140" t="s">
        <v>55</v>
      </c>
      <c r="B28" s="141"/>
      <c r="C28" s="141"/>
      <c r="D28" s="142" t="s">
        <v>53</v>
      </c>
      <c r="E28" s="142"/>
      <c r="F28" s="142"/>
      <c r="G28" s="141">
        <v>435.3</v>
      </c>
      <c r="H28" s="141"/>
      <c r="I28" s="142" t="s">
        <v>13</v>
      </c>
      <c r="J28" s="143"/>
      <c r="K28" s="76"/>
      <c r="L28" s="76"/>
      <c r="M28" s="76"/>
      <c r="N28" s="76"/>
      <c r="O28" s="76"/>
      <c r="P28" s="76"/>
      <c r="Q28" s="76"/>
      <c r="R28" s="76"/>
    </row>
    <row r="29" spans="1:18" x14ac:dyDescent="0.25">
      <c r="A29" s="140" t="s">
        <v>56</v>
      </c>
      <c r="B29" s="141"/>
      <c r="C29" s="141"/>
      <c r="D29" s="142" t="s">
        <v>53</v>
      </c>
      <c r="E29" s="142"/>
      <c r="F29" s="142"/>
      <c r="G29" s="141">
        <v>381.1</v>
      </c>
      <c r="H29" s="141"/>
      <c r="I29" s="142" t="s">
        <v>13</v>
      </c>
      <c r="J29" s="143"/>
      <c r="K29" s="76"/>
      <c r="L29" s="76"/>
      <c r="M29" s="76"/>
      <c r="N29" s="76"/>
      <c r="O29" s="76"/>
      <c r="P29" s="76"/>
      <c r="Q29" s="76"/>
      <c r="R29" s="76"/>
    </row>
    <row r="30" spans="1:18" x14ac:dyDescent="0.25">
      <c r="A30" s="140" t="s">
        <v>57</v>
      </c>
      <c r="B30" s="141"/>
      <c r="C30" s="141"/>
      <c r="D30" s="142" t="s">
        <v>53</v>
      </c>
      <c r="E30" s="142"/>
      <c r="F30" s="142"/>
      <c r="G30" s="141">
        <v>377.4</v>
      </c>
      <c r="H30" s="141"/>
      <c r="I30" s="142" t="s">
        <v>13</v>
      </c>
      <c r="J30" s="143"/>
      <c r="K30" s="76"/>
      <c r="L30" s="76"/>
      <c r="M30" s="76"/>
      <c r="N30" s="76"/>
      <c r="O30" s="76"/>
      <c r="P30" s="76"/>
      <c r="Q30" s="76"/>
      <c r="R30" s="76"/>
    </row>
    <row r="31" spans="1:18" x14ac:dyDescent="0.25">
      <c r="A31" s="140" t="s">
        <v>58</v>
      </c>
      <c r="B31" s="141"/>
      <c r="C31" s="141"/>
      <c r="D31" s="142" t="s">
        <v>53</v>
      </c>
      <c r="E31" s="142"/>
      <c r="F31" s="142"/>
      <c r="G31" s="141">
        <v>375.2</v>
      </c>
      <c r="H31" s="141"/>
      <c r="I31" s="142" t="s">
        <v>13</v>
      </c>
      <c r="J31" s="143"/>
      <c r="K31" s="76"/>
      <c r="L31" s="76"/>
      <c r="M31" s="76"/>
      <c r="N31" s="76"/>
      <c r="O31" s="76"/>
      <c r="P31" s="76"/>
      <c r="Q31" s="76"/>
      <c r="R31" s="76"/>
    </row>
    <row r="32" spans="1:18" x14ac:dyDescent="0.25">
      <c r="A32" s="165" t="s">
        <v>59</v>
      </c>
      <c r="B32" s="166"/>
      <c r="C32" s="166"/>
      <c r="D32" s="142" t="s">
        <v>53</v>
      </c>
      <c r="E32" s="142"/>
      <c r="F32" s="142"/>
      <c r="G32" s="141">
        <v>355.6</v>
      </c>
      <c r="H32" s="141"/>
      <c r="I32" s="142" t="s">
        <v>13</v>
      </c>
      <c r="J32" s="143"/>
      <c r="K32" s="76"/>
      <c r="L32" s="76"/>
      <c r="M32" s="76"/>
      <c r="N32" s="76"/>
      <c r="O32" s="76"/>
      <c r="P32" s="76"/>
      <c r="Q32" s="76"/>
      <c r="R32" s="76"/>
    </row>
    <row r="33" spans="1:18" x14ac:dyDescent="0.25">
      <c r="A33" s="140" t="s">
        <v>60</v>
      </c>
      <c r="B33" s="141"/>
      <c r="C33" s="141"/>
      <c r="D33" s="142" t="s">
        <v>53</v>
      </c>
      <c r="E33" s="142"/>
      <c r="F33" s="142"/>
      <c r="G33" s="141">
        <v>335.7</v>
      </c>
      <c r="H33" s="141"/>
      <c r="I33" s="142" t="s">
        <v>13</v>
      </c>
      <c r="J33" s="143"/>
      <c r="K33" s="76"/>
      <c r="L33" s="76"/>
      <c r="M33" s="76"/>
      <c r="N33" s="76"/>
      <c r="O33" s="76"/>
      <c r="P33" s="76"/>
      <c r="Q33" s="76"/>
      <c r="R33" s="76"/>
    </row>
    <row r="34" spans="1:18" x14ac:dyDescent="0.25">
      <c r="A34" s="140" t="s">
        <v>61</v>
      </c>
      <c r="B34" s="141"/>
      <c r="C34" s="141"/>
      <c r="D34" s="142" t="s">
        <v>53</v>
      </c>
      <c r="E34" s="142"/>
      <c r="F34" s="142"/>
      <c r="G34" s="141">
        <v>299.89999999999998</v>
      </c>
      <c r="H34" s="141"/>
      <c r="I34" s="142" t="s">
        <v>12</v>
      </c>
      <c r="J34" s="143"/>
      <c r="K34" s="76"/>
      <c r="L34" s="76"/>
      <c r="M34" s="76"/>
      <c r="N34" s="76"/>
      <c r="O34" s="76"/>
      <c r="P34" s="76"/>
      <c r="Q34" s="76"/>
      <c r="R34" s="76"/>
    </row>
    <row r="35" spans="1:18" x14ac:dyDescent="0.25">
      <c r="A35" s="165" t="s">
        <v>62</v>
      </c>
      <c r="B35" s="166"/>
      <c r="C35" s="166"/>
      <c r="D35" s="142" t="s">
        <v>53</v>
      </c>
      <c r="E35" s="142"/>
      <c r="F35" s="142"/>
      <c r="G35" s="141">
        <v>167</v>
      </c>
      <c r="H35" s="141"/>
      <c r="I35" s="142" t="s">
        <v>12</v>
      </c>
      <c r="J35" s="143"/>
      <c r="K35" s="76"/>
      <c r="L35" s="76"/>
      <c r="M35" s="76"/>
      <c r="N35" s="76"/>
      <c r="O35" s="76"/>
      <c r="P35" s="76"/>
      <c r="Q35" s="76"/>
      <c r="R35" s="76"/>
    </row>
    <row r="36" spans="1:18" x14ac:dyDescent="0.25">
      <c r="A36" s="165" t="s">
        <v>67</v>
      </c>
      <c r="B36" s="166"/>
      <c r="C36" s="166"/>
      <c r="D36" s="142" t="s">
        <v>53</v>
      </c>
      <c r="E36" s="142"/>
      <c r="F36" s="142"/>
      <c r="G36" s="141">
        <v>45.8</v>
      </c>
      <c r="H36" s="141"/>
      <c r="I36" s="142" t="s">
        <v>11</v>
      </c>
      <c r="J36" s="143"/>
      <c r="K36" s="77"/>
      <c r="L36" s="77"/>
      <c r="M36" s="77"/>
      <c r="N36" s="77"/>
      <c r="O36" s="77"/>
      <c r="P36" s="77"/>
      <c r="Q36" s="77"/>
      <c r="R36" s="77"/>
    </row>
    <row r="37" spans="1:18" x14ac:dyDescent="0.25">
      <c r="A37" s="159" t="s">
        <v>63</v>
      </c>
      <c r="B37" s="160"/>
      <c r="C37" s="160"/>
      <c r="D37" s="161" t="s">
        <v>53</v>
      </c>
      <c r="E37" s="161"/>
      <c r="F37" s="161"/>
      <c r="G37" s="160">
        <v>0</v>
      </c>
      <c r="H37" s="160"/>
      <c r="I37" s="161" t="s">
        <v>11</v>
      </c>
      <c r="J37" s="162"/>
      <c r="K37" s="76"/>
      <c r="L37" s="76"/>
      <c r="M37" s="76"/>
      <c r="N37" s="76"/>
      <c r="O37" s="76"/>
      <c r="P37" s="76"/>
      <c r="Q37" s="76"/>
      <c r="R37" s="76"/>
    </row>
    <row r="38" spans="1:18" x14ac:dyDescent="0.25">
      <c r="A38" s="165" t="s">
        <v>64</v>
      </c>
      <c r="B38" s="166"/>
      <c r="C38" s="166"/>
      <c r="D38" s="142" t="s">
        <v>65</v>
      </c>
      <c r="E38" s="142"/>
      <c r="F38" s="142"/>
      <c r="G38" s="141">
        <v>87.6</v>
      </c>
      <c r="H38" s="141"/>
      <c r="I38" s="142" t="s">
        <v>11</v>
      </c>
      <c r="J38" s="143"/>
      <c r="K38" s="76"/>
      <c r="L38" s="76"/>
      <c r="M38" s="76"/>
      <c r="N38" s="76"/>
      <c r="O38" s="76"/>
      <c r="P38" s="76"/>
      <c r="Q38" s="76"/>
      <c r="R38" s="76"/>
    </row>
    <row r="39" spans="1:18" ht="15.75" thickBot="1" x14ac:dyDescent="0.3">
      <c r="A39" s="169" t="s">
        <v>66</v>
      </c>
      <c r="B39" s="170"/>
      <c r="C39" s="170"/>
      <c r="D39" s="171" t="s">
        <v>65</v>
      </c>
      <c r="E39" s="171"/>
      <c r="F39" s="171"/>
      <c r="G39" s="170">
        <v>16.8</v>
      </c>
      <c r="H39" s="170"/>
      <c r="I39" s="171" t="s">
        <v>11</v>
      </c>
      <c r="J39" s="172"/>
      <c r="K39" s="76"/>
      <c r="L39" s="76"/>
      <c r="M39" s="76"/>
      <c r="N39" s="76"/>
      <c r="O39" s="76"/>
      <c r="P39" s="76"/>
      <c r="Q39" s="76"/>
      <c r="R39" s="76"/>
    </row>
    <row r="40" spans="1:18" x14ac:dyDescent="0.25">
      <c r="K40" s="76"/>
      <c r="L40" s="76"/>
      <c r="M40" s="76"/>
      <c r="N40" s="76"/>
      <c r="O40" s="76"/>
      <c r="P40" s="76"/>
      <c r="Q40" s="76"/>
      <c r="R40" s="76"/>
    </row>
    <row r="41" spans="1:18" x14ac:dyDescent="0.25">
      <c r="K41" s="76"/>
      <c r="L41" s="76"/>
      <c r="M41" s="76"/>
      <c r="N41" s="76"/>
      <c r="O41" s="76"/>
      <c r="P41" s="76"/>
      <c r="Q41" s="76"/>
      <c r="R41" s="76"/>
    </row>
    <row r="42" spans="1:18" x14ac:dyDescent="0.25">
      <c r="K42" s="76"/>
      <c r="L42" s="76"/>
      <c r="M42" s="76"/>
      <c r="N42" s="76"/>
      <c r="O42" s="76"/>
      <c r="P42" s="76"/>
      <c r="Q42" s="76"/>
      <c r="R42" s="76"/>
    </row>
    <row r="43" spans="1:18" x14ac:dyDescent="0.25">
      <c r="K43" s="76"/>
      <c r="L43" s="76"/>
      <c r="M43" s="76"/>
      <c r="N43" s="76"/>
      <c r="O43" s="76"/>
      <c r="P43" s="76"/>
      <c r="Q43" s="76"/>
      <c r="R43" s="76"/>
    </row>
    <row r="44" spans="1:18" x14ac:dyDescent="0.25">
      <c r="K44" s="76"/>
      <c r="L44" s="76"/>
      <c r="M44" s="76"/>
      <c r="N44" s="76"/>
      <c r="O44" s="76"/>
      <c r="P44" s="76"/>
      <c r="Q44" s="76"/>
      <c r="R44" s="76"/>
    </row>
    <row r="45" spans="1:18" x14ac:dyDescent="0.25">
      <c r="K45" s="76"/>
      <c r="L45" s="76"/>
      <c r="M45" s="76"/>
      <c r="N45" s="76"/>
      <c r="O45" s="76"/>
      <c r="P45" s="76"/>
      <c r="Q45" s="76"/>
      <c r="R45" s="76"/>
    </row>
    <row r="46" spans="1:18" x14ac:dyDescent="0.25">
      <c r="K46" s="76"/>
      <c r="L46" s="76"/>
      <c r="M46" s="76"/>
      <c r="N46" s="76"/>
      <c r="O46" s="76"/>
      <c r="P46" s="76"/>
      <c r="Q46" s="76"/>
      <c r="R46" s="76"/>
    </row>
    <row r="47" spans="1:18" x14ac:dyDescent="0.25">
      <c r="Q47" s="76"/>
      <c r="R47" s="76"/>
    </row>
    <row r="48" spans="1:18" x14ac:dyDescent="0.25">
      <c r="Q48" s="76"/>
      <c r="R48" s="76"/>
    </row>
    <row r="49" spans="17:18" x14ac:dyDescent="0.25">
      <c r="Q49" s="76"/>
      <c r="R49" s="76"/>
    </row>
    <row r="50" spans="17:18" x14ac:dyDescent="0.25">
      <c r="Q50" s="76"/>
      <c r="R50" s="76"/>
    </row>
    <row r="51" spans="17:18" x14ac:dyDescent="0.25">
      <c r="Q51" s="76"/>
      <c r="R51" s="76"/>
    </row>
    <row r="52" spans="17:18" x14ac:dyDescent="0.25">
      <c r="Q52" s="76"/>
      <c r="R52" s="76"/>
    </row>
    <row r="53" spans="17:18" x14ac:dyDescent="0.25">
      <c r="Q53" s="76"/>
      <c r="R53" s="76"/>
    </row>
  </sheetData>
  <mergeCells count="221">
    <mergeCell ref="A39:C39"/>
    <mergeCell ref="D39:F39"/>
    <mergeCell ref="G39:H39"/>
    <mergeCell ref="I39:J39"/>
    <mergeCell ref="O12:P12"/>
    <mergeCell ref="O13:P13"/>
    <mergeCell ref="O14:P14"/>
    <mergeCell ref="O15:P15"/>
    <mergeCell ref="Q12:R12"/>
    <mergeCell ref="Q13:R13"/>
    <mergeCell ref="Q14:R14"/>
    <mergeCell ref="Q15:R15"/>
    <mergeCell ref="K12:L12"/>
    <mergeCell ref="K13:L13"/>
    <mergeCell ref="K14:L14"/>
    <mergeCell ref="K15:L15"/>
    <mergeCell ref="M12:N12"/>
    <mergeCell ref="M13:N13"/>
    <mergeCell ref="M14:N14"/>
    <mergeCell ref="M15:N15"/>
    <mergeCell ref="K16:L16"/>
    <mergeCell ref="M16:N16"/>
    <mergeCell ref="O16:P16"/>
    <mergeCell ref="Q16:R16"/>
    <mergeCell ref="A37:C37"/>
    <mergeCell ref="D37:F37"/>
    <mergeCell ref="G37:H37"/>
    <mergeCell ref="I37:J37"/>
    <mergeCell ref="A38:C38"/>
    <mergeCell ref="D38:F38"/>
    <mergeCell ref="G38:H38"/>
    <mergeCell ref="I38:J38"/>
    <mergeCell ref="A34:C34"/>
    <mergeCell ref="D34:F34"/>
    <mergeCell ref="G34:H34"/>
    <mergeCell ref="I34:J34"/>
    <mergeCell ref="A35:C35"/>
    <mergeCell ref="D35:F35"/>
    <mergeCell ref="G35:H35"/>
    <mergeCell ref="I35:J35"/>
    <mergeCell ref="A36:C36"/>
    <mergeCell ref="D36:F36"/>
    <mergeCell ref="G36:H36"/>
    <mergeCell ref="I36:J36"/>
    <mergeCell ref="A32:C32"/>
    <mergeCell ref="D32:F32"/>
    <mergeCell ref="G32:H32"/>
    <mergeCell ref="I32:J32"/>
    <mergeCell ref="A33:C33"/>
    <mergeCell ref="D33:F33"/>
    <mergeCell ref="G33:H33"/>
    <mergeCell ref="I33:J33"/>
    <mergeCell ref="A30:C30"/>
    <mergeCell ref="D30:F30"/>
    <mergeCell ref="G30:H30"/>
    <mergeCell ref="I30:J30"/>
    <mergeCell ref="A31:C31"/>
    <mergeCell ref="D31:F31"/>
    <mergeCell ref="G31:H31"/>
    <mergeCell ref="I31:J31"/>
    <mergeCell ref="A28:C28"/>
    <mergeCell ref="D28:F28"/>
    <mergeCell ref="G28:H28"/>
    <mergeCell ref="I28:J28"/>
    <mergeCell ref="A29:C29"/>
    <mergeCell ref="D29:F29"/>
    <mergeCell ref="G29:H29"/>
    <mergeCell ref="I29:J29"/>
    <mergeCell ref="A26:C26"/>
    <mergeCell ref="D26:F26"/>
    <mergeCell ref="G26:H26"/>
    <mergeCell ref="I26:J26"/>
    <mergeCell ref="A27:C27"/>
    <mergeCell ref="D27:F27"/>
    <mergeCell ref="G27:H27"/>
    <mergeCell ref="I27:J27"/>
    <mergeCell ref="A24:C24"/>
    <mergeCell ref="D24:F24"/>
    <mergeCell ref="G24:H24"/>
    <mergeCell ref="I24:J24"/>
    <mergeCell ref="A25:C25"/>
    <mergeCell ref="D25:F25"/>
    <mergeCell ref="G25:H25"/>
    <mergeCell ref="I25:J25"/>
    <mergeCell ref="A22:C22"/>
    <mergeCell ref="D22:F22"/>
    <mergeCell ref="G22:H22"/>
    <mergeCell ref="I22:J22"/>
    <mergeCell ref="A23:C23"/>
    <mergeCell ref="D23:F23"/>
    <mergeCell ref="G23:H23"/>
    <mergeCell ref="I23:J23"/>
    <mergeCell ref="A20:C20"/>
    <mergeCell ref="D20:F20"/>
    <mergeCell ref="G20:H20"/>
    <mergeCell ref="I20:J20"/>
    <mergeCell ref="A21:C21"/>
    <mergeCell ref="D21:F21"/>
    <mergeCell ref="G21:H21"/>
    <mergeCell ref="I21:J21"/>
    <mergeCell ref="A18:C18"/>
    <mergeCell ref="D18:F18"/>
    <mergeCell ref="G18:H18"/>
    <mergeCell ref="I18:J18"/>
    <mergeCell ref="A19:C19"/>
    <mergeCell ref="D19:F19"/>
    <mergeCell ref="G19:H19"/>
    <mergeCell ref="I19:J19"/>
    <mergeCell ref="A16:C16"/>
    <mergeCell ref="D16:F16"/>
    <mergeCell ref="G16:H16"/>
    <mergeCell ref="I16:J16"/>
    <mergeCell ref="A17:C17"/>
    <mergeCell ref="D17:F17"/>
    <mergeCell ref="G17:H17"/>
    <mergeCell ref="I17:J17"/>
    <mergeCell ref="A14:C14"/>
    <mergeCell ref="D14:F14"/>
    <mergeCell ref="G14:H14"/>
    <mergeCell ref="I14:J14"/>
    <mergeCell ref="A15:C15"/>
    <mergeCell ref="D15:F15"/>
    <mergeCell ref="G15:H15"/>
    <mergeCell ref="I15:J15"/>
    <mergeCell ref="A12:C12"/>
    <mergeCell ref="D12:F12"/>
    <mergeCell ref="G12:H12"/>
    <mergeCell ref="I12:J12"/>
    <mergeCell ref="A13:C13"/>
    <mergeCell ref="D13:F13"/>
    <mergeCell ref="G13:H13"/>
    <mergeCell ref="I13:J13"/>
    <mergeCell ref="A11:C11"/>
    <mergeCell ref="D11:F11"/>
    <mergeCell ref="G11:H11"/>
    <mergeCell ref="I11:J11"/>
    <mergeCell ref="M11:N11"/>
    <mergeCell ref="Q11:R11"/>
    <mergeCell ref="K11:L11"/>
    <mergeCell ref="O11:P11"/>
    <mergeCell ref="Q9:R9"/>
    <mergeCell ref="A10:C10"/>
    <mergeCell ref="D10:F10"/>
    <mergeCell ref="G10:H10"/>
    <mergeCell ref="I10:J10"/>
    <mergeCell ref="M10:N10"/>
    <mergeCell ref="Q10:R10"/>
    <mergeCell ref="K10:L10"/>
    <mergeCell ref="O9:P9"/>
    <mergeCell ref="O10:P10"/>
    <mergeCell ref="A9:C9"/>
    <mergeCell ref="D9:F9"/>
    <mergeCell ref="G9:H9"/>
    <mergeCell ref="I9:J9"/>
    <mergeCell ref="K9:L9"/>
    <mergeCell ref="M9:N9"/>
    <mergeCell ref="Q7:R7"/>
    <mergeCell ref="A8:C8"/>
    <mergeCell ref="D8:F8"/>
    <mergeCell ref="G8:H8"/>
    <mergeCell ref="I8:J8"/>
    <mergeCell ref="K8:L8"/>
    <mergeCell ref="M8:N8"/>
    <mergeCell ref="Q8:R8"/>
    <mergeCell ref="O7:P7"/>
    <mergeCell ref="O8:P8"/>
    <mergeCell ref="A7:C7"/>
    <mergeCell ref="D7:F7"/>
    <mergeCell ref="G7:H7"/>
    <mergeCell ref="I7:J7"/>
    <mergeCell ref="K7:L7"/>
    <mergeCell ref="M7:N7"/>
    <mergeCell ref="O5:P5"/>
    <mergeCell ref="Q5:R5"/>
    <mergeCell ref="A6:C6"/>
    <mergeCell ref="D6:F6"/>
    <mergeCell ref="G6:H6"/>
    <mergeCell ref="I6:J6"/>
    <mergeCell ref="K6:L6"/>
    <mergeCell ref="M6:N6"/>
    <mergeCell ref="O6:P6"/>
    <mergeCell ref="Q6:R6"/>
    <mergeCell ref="A5:C5"/>
    <mergeCell ref="D5:F5"/>
    <mergeCell ref="G5:H5"/>
    <mergeCell ref="I5:J5"/>
    <mergeCell ref="K5:L5"/>
    <mergeCell ref="M5:N5"/>
    <mergeCell ref="M4:N4"/>
    <mergeCell ref="O4:P4"/>
    <mergeCell ref="Q4:R4"/>
    <mergeCell ref="A3:C3"/>
    <mergeCell ref="D3:F3"/>
    <mergeCell ref="G3:H3"/>
    <mergeCell ref="I3:J3"/>
    <mergeCell ref="K3:L3"/>
    <mergeCell ref="M3:N3"/>
    <mergeCell ref="K17:R17"/>
    <mergeCell ref="O1:P1"/>
    <mergeCell ref="Q1:R1"/>
    <mergeCell ref="A2:C2"/>
    <mergeCell ref="D2:F2"/>
    <mergeCell ref="G2:H2"/>
    <mergeCell ref="I2:J2"/>
    <mergeCell ref="K2:L2"/>
    <mergeCell ref="M2:N2"/>
    <mergeCell ref="O2:P2"/>
    <mergeCell ref="Q2:R2"/>
    <mergeCell ref="A1:C1"/>
    <mergeCell ref="D1:F1"/>
    <mergeCell ref="G1:H1"/>
    <mergeCell ref="I1:J1"/>
    <mergeCell ref="K1:L1"/>
    <mergeCell ref="M1:N1"/>
    <mergeCell ref="O3:P3"/>
    <mergeCell ref="Q3:R3"/>
    <mergeCell ref="A4:C4"/>
    <mergeCell ref="D4:F4"/>
    <mergeCell ref="G4:H4"/>
    <mergeCell ref="I4:J4"/>
    <mergeCell ref="K4:L4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55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83" t="s">
        <v>114</v>
      </c>
      <c r="AB1" s="84"/>
      <c r="AC1" s="84"/>
      <c r="AD1" s="84"/>
      <c r="AE1" s="84"/>
      <c r="AF1" s="84"/>
      <c r="AG1" s="85"/>
      <c r="AH1" s="3"/>
      <c r="AI1" s="86"/>
      <c r="AJ1" s="87"/>
      <c r="AK1" s="3"/>
      <c r="AL1" s="3"/>
    </row>
    <row r="2" spans="1:38" ht="33.75" customHeight="1" thickTop="1" thickBot="1" x14ac:dyDescent="0.4">
      <c r="A2" s="54" t="s">
        <v>167</v>
      </c>
      <c r="B2" s="51" t="str">
        <f>(A3)</f>
        <v>Papp-Takács</v>
      </c>
      <c r="C2" s="53"/>
      <c r="D2" s="51"/>
      <c r="E2" s="51"/>
      <c r="F2" s="52" t="str">
        <f>(A4)</f>
        <v>Böcskei I.</v>
      </c>
      <c r="G2" s="51"/>
      <c r="H2" s="51"/>
      <c r="I2" s="51"/>
      <c r="J2" s="52" t="str">
        <f>(A5)</f>
        <v>Valics</v>
      </c>
      <c r="K2" s="51"/>
      <c r="L2" s="51"/>
      <c r="M2" s="51"/>
      <c r="N2" s="52" t="str">
        <f>(A6)</f>
        <v>Fejes</v>
      </c>
      <c r="O2" s="51"/>
      <c r="P2" s="51"/>
      <c r="Q2" s="51"/>
      <c r="R2" s="52" t="str">
        <f>(A7)</f>
        <v>Ürmös</v>
      </c>
      <c r="S2" s="51"/>
      <c r="T2" s="51"/>
      <c r="U2" s="51"/>
      <c r="V2" s="52" t="str">
        <f>(A8)</f>
        <v>kimaradó</v>
      </c>
      <c r="W2" s="51"/>
      <c r="X2" s="51"/>
      <c r="Y2" s="51"/>
      <c r="Z2" s="50"/>
      <c r="AA2" s="49" t="s">
        <v>10</v>
      </c>
      <c r="AB2" s="48" t="s">
        <v>9</v>
      </c>
      <c r="AC2" s="48" t="s">
        <v>8</v>
      </c>
      <c r="AD2" s="48" t="s">
        <v>7</v>
      </c>
      <c r="AE2" s="47" t="s">
        <v>6</v>
      </c>
      <c r="AF2" s="47" t="s">
        <v>5</v>
      </c>
      <c r="AG2" s="46" t="s">
        <v>4</v>
      </c>
      <c r="AH2" s="3"/>
      <c r="AI2" s="46" t="s">
        <v>3</v>
      </c>
      <c r="AJ2" s="88"/>
      <c r="AK2" s="45" t="s">
        <v>2</v>
      </c>
      <c r="AL2" s="3"/>
    </row>
    <row r="3" spans="1:38" ht="18.75" thickTop="1" x14ac:dyDescent="0.2">
      <c r="A3" s="44" t="s">
        <v>132</v>
      </c>
      <c r="B3" s="43"/>
      <c r="C3" s="42"/>
      <c r="D3" s="42"/>
      <c r="E3" s="42"/>
      <c r="F3" s="41">
        <v>5</v>
      </c>
      <c r="G3" s="40">
        <f>(N26)</f>
        <v>0</v>
      </c>
      <c r="H3" s="40">
        <f>(P26)</f>
        <v>0</v>
      </c>
      <c r="I3" s="89" t="str">
        <f>IF(G3=".","-",IF(G3&gt;H3,"g",IF(G3=H3,"d","v")))</f>
        <v>d</v>
      </c>
      <c r="J3" s="41">
        <v>4</v>
      </c>
      <c r="K3" s="40">
        <f>(N24)</f>
        <v>0</v>
      </c>
      <c r="L3" s="40">
        <f>(P24)</f>
        <v>0</v>
      </c>
      <c r="M3" s="89" t="str">
        <f>IF(K3=".","-",IF(K3&gt;L3,"g",IF(K3=L3,"d","v")))</f>
        <v>d</v>
      </c>
      <c r="N3" s="41">
        <v>3</v>
      </c>
      <c r="O3" s="40">
        <f>(N19)</f>
        <v>2</v>
      </c>
      <c r="P3" s="40">
        <f>(P19)</f>
        <v>0</v>
      </c>
      <c r="Q3" s="89" t="str">
        <f>IF(O3=".","-",IF(O3&gt;P3,"g",IF(O3=P3,"d","v")))</f>
        <v>g</v>
      </c>
      <c r="R3" s="41">
        <v>2</v>
      </c>
      <c r="S3" s="40">
        <f>(N16)</f>
        <v>3</v>
      </c>
      <c r="T3" s="40">
        <f>(P16)</f>
        <v>0</v>
      </c>
      <c r="U3" s="89" t="str">
        <f>IF(S3=".","-",IF(S3&gt;T3,"g",IF(S3=T3,"d","v")))</f>
        <v>g</v>
      </c>
      <c r="V3" s="41">
        <v>1</v>
      </c>
      <c r="W3" s="40" t="str">
        <f>(N10)</f>
        <v>.</v>
      </c>
      <c r="X3" s="40" t="str">
        <f>(P10)</f>
        <v>.</v>
      </c>
      <c r="Y3" s="89" t="str">
        <f>IF(W3=".","-",IF(W3&gt;X3,"g",IF(W3=X3,"d","v")))</f>
        <v>-</v>
      </c>
      <c r="Z3" s="63"/>
      <c r="AA3" s="38">
        <f t="shared" ref="AA3:AA8" si="0">SUM(AB3:AD3)</f>
        <v>4</v>
      </c>
      <c r="AB3" s="37">
        <f t="shared" ref="AB3:AB8" si="1">COUNTIF(B3:Y3,"g")</f>
        <v>2</v>
      </c>
      <c r="AC3" s="37">
        <f t="shared" ref="AC3:AC8" si="2">COUNTIF(B3:Y3,"d")</f>
        <v>2</v>
      </c>
      <c r="AD3" s="37">
        <f t="shared" ref="AD3:AD8" si="3">COUNTIF(B3:Y3,"v")</f>
        <v>0</v>
      </c>
      <c r="AE3" s="28">
        <f>SUM(IF(G3&lt;&gt;".",G3)+IF(K3&lt;&gt;".",K3)+IF(O3&lt;&gt;".",O3)+IF(S3&lt;&gt;".",S3)+IF(W3&lt;&gt;".",W3))</f>
        <v>5</v>
      </c>
      <c r="AF3" s="28">
        <f>SUM(IF(H3&lt;&gt;".",H3)+IF(L3&lt;&gt;".",L3)+IF(P3&lt;&gt;".",P3)+IF(T3&lt;&gt;".",T3)+IF(X3&lt;&gt;".",X3))</f>
        <v>0</v>
      </c>
      <c r="AG3" s="36">
        <f t="shared" ref="AG3:AG8" si="4">SUM(AB3*3+AC3*1)</f>
        <v>8</v>
      </c>
      <c r="AH3" s="4"/>
      <c r="AI3" s="25">
        <f t="shared" ref="AI3:AI8" si="5">RANK(AG3,$AG$3:$AG$8,0)</f>
        <v>1</v>
      </c>
      <c r="AJ3" s="90"/>
      <c r="AK3" s="91">
        <f t="shared" ref="AK3:AK8" si="6">SUM(AE3-AF3)</f>
        <v>5</v>
      </c>
      <c r="AL3" s="3"/>
    </row>
    <row r="4" spans="1:38" ht="18" x14ac:dyDescent="0.2">
      <c r="A4" s="35" t="s">
        <v>92</v>
      </c>
      <c r="B4" s="32">
        <v>5</v>
      </c>
      <c r="C4" s="29">
        <f>(P26)</f>
        <v>0</v>
      </c>
      <c r="D4" s="29">
        <f>(N26)</f>
        <v>0</v>
      </c>
      <c r="E4" s="92" t="str">
        <f>IF(C4=".","-",IF(C4&gt;D4,"g",IF(C4=D4,"d","v")))</f>
        <v>d</v>
      </c>
      <c r="F4" s="34"/>
      <c r="G4" s="33"/>
      <c r="H4" s="33"/>
      <c r="I4" s="33"/>
      <c r="J4" s="32">
        <v>3</v>
      </c>
      <c r="K4" s="29">
        <f>(N18)</f>
        <v>1</v>
      </c>
      <c r="L4" s="29">
        <f>(P18)</f>
        <v>1</v>
      </c>
      <c r="M4" s="92" t="str">
        <f>IF(K4=".","-",IF(K4&gt;L4,"g",IF(K4=L4,"d","v")))</f>
        <v>d</v>
      </c>
      <c r="N4" s="32">
        <v>2</v>
      </c>
      <c r="O4" s="29">
        <f>(N15)</f>
        <v>0</v>
      </c>
      <c r="P4" s="29">
        <f>(P15)</f>
        <v>2</v>
      </c>
      <c r="Q4" s="92" t="str">
        <f>IF(O4=".","-",IF(O4&gt;P4,"g",IF(O4=P4,"d","v")))</f>
        <v>v</v>
      </c>
      <c r="R4" s="32">
        <v>1</v>
      </c>
      <c r="S4" s="29">
        <f>(N12)</f>
        <v>0</v>
      </c>
      <c r="T4" s="29">
        <f>(P12)</f>
        <v>0</v>
      </c>
      <c r="U4" s="92" t="str">
        <f>IF(S4=".","-",IF(S4&gt;T4,"g",IF(S4=T4,"d","v")))</f>
        <v>d</v>
      </c>
      <c r="V4" s="32">
        <v>4</v>
      </c>
      <c r="W4" s="29" t="str">
        <f>(N23)</f>
        <v>.</v>
      </c>
      <c r="X4" s="29" t="str">
        <f>(P23)</f>
        <v>.</v>
      </c>
      <c r="Y4" s="92" t="str">
        <f>IF(W4=".","-",IF(W4&gt;X4,"g",IF(W4=X4,"d","v")))</f>
        <v>-</v>
      </c>
      <c r="Z4" s="62"/>
      <c r="AA4" s="30">
        <f t="shared" si="0"/>
        <v>4</v>
      </c>
      <c r="AB4" s="29">
        <f t="shared" si="1"/>
        <v>0</v>
      </c>
      <c r="AC4" s="29">
        <f t="shared" si="2"/>
        <v>3</v>
      </c>
      <c r="AD4" s="29">
        <f t="shared" si="3"/>
        <v>1</v>
      </c>
      <c r="AE4" s="93">
        <f>SUM(IF(C4&lt;&gt;".",C4)+IF(K4&lt;&gt;".",K4)+IF(O4&lt;&gt;".",O4)+IF(S4&lt;&gt;".",S4)+IF(W4&lt;&gt;".",W4))</f>
        <v>1</v>
      </c>
      <c r="AF4" s="93">
        <f>SUM(IF(D4&lt;&gt;".",D4)+IF(L4&lt;&gt;".",L4)+IF(P4&lt;&gt;".",P4)+IF(T4&lt;&gt;".",T4)+IF(X4&lt;&gt;".",X4))</f>
        <v>3</v>
      </c>
      <c r="AG4" s="27">
        <f t="shared" si="4"/>
        <v>3</v>
      </c>
      <c r="AH4" s="4"/>
      <c r="AI4" s="25">
        <f t="shared" si="5"/>
        <v>4</v>
      </c>
      <c r="AJ4" s="90"/>
      <c r="AK4" s="91">
        <f t="shared" si="6"/>
        <v>-2</v>
      </c>
      <c r="AL4" s="3"/>
    </row>
    <row r="5" spans="1:38" ht="18" x14ac:dyDescent="0.2">
      <c r="A5" s="35" t="s">
        <v>112</v>
      </c>
      <c r="B5" s="32">
        <v>4</v>
      </c>
      <c r="C5" s="29">
        <f>(P24)</f>
        <v>0</v>
      </c>
      <c r="D5" s="29">
        <f>(N24)</f>
        <v>0</v>
      </c>
      <c r="E5" s="92" t="str">
        <f>IF(C5=".","-",IF(C5&gt;D5,"g",IF(C5=D5,"d","v")))</f>
        <v>d</v>
      </c>
      <c r="F5" s="32">
        <v>3</v>
      </c>
      <c r="G5" s="29">
        <f>(P18)</f>
        <v>1</v>
      </c>
      <c r="H5" s="29">
        <f>(N18)</f>
        <v>1</v>
      </c>
      <c r="I5" s="92" t="str">
        <f>IF(G5=".","-",IF(G5&gt;H5,"g",IF(G5=H5,"d","v")))</f>
        <v>d</v>
      </c>
      <c r="J5" s="94"/>
      <c r="K5" s="33"/>
      <c r="L5" s="33"/>
      <c r="M5" s="33"/>
      <c r="N5" s="32">
        <v>1</v>
      </c>
      <c r="O5" s="29">
        <f>(N11)</f>
        <v>1</v>
      </c>
      <c r="P5" s="29">
        <f>(P11)</f>
        <v>1</v>
      </c>
      <c r="Q5" s="92" t="str">
        <f>IF(O5=".","-",IF(O5&gt;P5,"g",IF(O5=P5,"d","v")))</f>
        <v>d</v>
      </c>
      <c r="R5" s="32">
        <v>5</v>
      </c>
      <c r="S5" s="29">
        <f>(N27)</f>
        <v>1</v>
      </c>
      <c r="T5" s="29">
        <f>(P27)</f>
        <v>0</v>
      </c>
      <c r="U5" s="92" t="str">
        <f>IF(S5=".","-",IF(S5&gt;T5,"g",IF(S5=T5,"d","v")))</f>
        <v>g</v>
      </c>
      <c r="V5" s="32">
        <v>2</v>
      </c>
      <c r="W5" s="29" t="str">
        <f>(N14)</f>
        <v>.</v>
      </c>
      <c r="X5" s="29" t="str">
        <f>(P14)</f>
        <v>.</v>
      </c>
      <c r="Y5" s="92" t="str">
        <f>IF(W5=".","-",IF(W5&gt;X5,"g",IF(W5=X5,"d","v")))</f>
        <v>-</v>
      </c>
      <c r="Z5" s="62"/>
      <c r="AA5" s="30">
        <f t="shared" si="0"/>
        <v>4</v>
      </c>
      <c r="AB5" s="29">
        <f t="shared" si="1"/>
        <v>1</v>
      </c>
      <c r="AC5" s="29">
        <f t="shared" si="2"/>
        <v>3</v>
      </c>
      <c r="AD5" s="29">
        <f t="shared" si="3"/>
        <v>0</v>
      </c>
      <c r="AE5" s="93">
        <f>SUM(IF(C5&lt;&gt;".",C5)+IF(G5&lt;&gt;".",G5)+IF(O5&lt;&gt;".",O5)+IF(S5&lt;&gt;".",S5)+IF(W5&lt;&gt;".",W5))</f>
        <v>3</v>
      </c>
      <c r="AF5" s="93">
        <f>SUM(IF(H5&lt;&gt;".",H5)+IF(D5&lt;&gt;".",D5)+IF(P5&lt;&gt;".",P5)+IF(T5&lt;&gt;".",T5)+IF(X5&lt;&gt;".",X5))</f>
        <v>2</v>
      </c>
      <c r="AG5" s="27">
        <f t="shared" si="4"/>
        <v>6</v>
      </c>
      <c r="AH5" s="4"/>
      <c r="AI5" s="25">
        <f t="shared" si="5"/>
        <v>2</v>
      </c>
      <c r="AJ5" s="90"/>
      <c r="AK5" s="91">
        <f t="shared" si="6"/>
        <v>1</v>
      </c>
      <c r="AL5" s="3"/>
    </row>
    <row r="6" spans="1:38" ht="18" x14ac:dyDescent="0.2">
      <c r="A6" s="35" t="s">
        <v>169</v>
      </c>
      <c r="B6" s="32">
        <v>3</v>
      </c>
      <c r="C6" s="29">
        <f>(P19)</f>
        <v>0</v>
      </c>
      <c r="D6" s="29">
        <f>(N19)</f>
        <v>2</v>
      </c>
      <c r="E6" s="92" t="str">
        <f>IF(C6=".","-",IF(C6&gt;D6,"g",IF(C6=D6,"d","v")))</f>
        <v>v</v>
      </c>
      <c r="F6" s="32">
        <v>2</v>
      </c>
      <c r="G6" s="29">
        <f>(P15)</f>
        <v>2</v>
      </c>
      <c r="H6" s="29">
        <f>(N15)</f>
        <v>0</v>
      </c>
      <c r="I6" s="92" t="str">
        <f>IF(G6=".","-",IF(G6&gt;H6,"g",IF(G6=H6,"d","v")))</f>
        <v>g</v>
      </c>
      <c r="J6" s="32">
        <v>1</v>
      </c>
      <c r="K6" s="29">
        <f>(P11)</f>
        <v>1</v>
      </c>
      <c r="L6" s="29">
        <f>(N11)</f>
        <v>1</v>
      </c>
      <c r="M6" s="92" t="str">
        <f>IF(K6=".","-",IF(K6&gt;L6,"g",IF(K6=L6,"d","v")))</f>
        <v>d</v>
      </c>
      <c r="N6" s="34"/>
      <c r="O6" s="33"/>
      <c r="P6" s="33"/>
      <c r="Q6" s="33"/>
      <c r="R6" s="32">
        <v>4</v>
      </c>
      <c r="S6" s="29">
        <f>(N22)</f>
        <v>1</v>
      </c>
      <c r="T6" s="29">
        <f>(P22)</f>
        <v>1</v>
      </c>
      <c r="U6" s="92" t="str">
        <f>IF(S6=".","-",IF(S6&gt;T6,"g",IF(S6=T6,"d","v")))</f>
        <v>d</v>
      </c>
      <c r="V6" s="32">
        <v>5</v>
      </c>
      <c r="W6" s="29" t="str">
        <f>(N28)</f>
        <v>.</v>
      </c>
      <c r="X6" s="29" t="str">
        <f>(P28)</f>
        <v>.</v>
      </c>
      <c r="Y6" s="92" t="str">
        <f>IF(W6=".","-",IF(W6&gt;X6,"g",IF(W6=X6,"d","v")))</f>
        <v>-</v>
      </c>
      <c r="Z6" s="62"/>
      <c r="AA6" s="30">
        <f t="shared" si="0"/>
        <v>4</v>
      </c>
      <c r="AB6" s="29">
        <f t="shared" si="1"/>
        <v>1</v>
      </c>
      <c r="AC6" s="29">
        <f t="shared" si="2"/>
        <v>2</v>
      </c>
      <c r="AD6" s="29">
        <f t="shared" si="3"/>
        <v>1</v>
      </c>
      <c r="AE6" s="93">
        <f>SUM(IF(G6&lt;&gt;".",G6)+IF(K6&lt;&gt;".",K6)+IF(C6&lt;&gt;".",C6)+IF(S6&lt;&gt;".",S6)+IF(W6&lt;&gt;".",W6))</f>
        <v>4</v>
      </c>
      <c r="AF6" s="93">
        <f>SUM(IF(H6&lt;&gt;".",H6)+IF(L6&lt;&gt;".",L6)+IF(D6&lt;&gt;".",D6)+IF(T6&lt;&gt;".",T6)+IF(X6&lt;&gt;".",X6))</f>
        <v>4</v>
      </c>
      <c r="AG6" s="27">
        <f t="shared" si="4"/>
        <v>5</v>
      </c>
      <c r="AH6" s="4"/>
      <c r="AI6" s="25">
        <f t="shared" si="5"/>
        <v>3</v>
      </c>
      <c r="AJ6" s="90"/>
      <c r="AK6" s="91">
        <f t="shared" si="6"/>
        <v>0</v>
      </c>
      <c r="AL6" s="3"/>
    </row>
    <row r="7" spans="1:38" ht="18" x14ac:dyDescent="0.2">
      <c r="A7" s="35" t="s">
        <v>170</v>
      </c>
      <c r="B7" s="32">
        <v>2</v>
      </c>
      <c r="C7" s="29">
        <f>(P16)</f>
        <v>0</v>
      </c>
      <c r="D7" s="29">
        <f>(N16)</f>
        <v>3</v>
      </c>
      <c r="E7" s="92" t="str">
        <f>IF(C7=".","-",IF(C7&gt;D7,"g",IF(C7=D7,"d","v")))</f>
        <v>v</v>
      </c>
      <c r="F7" s="32">
        <v>1</v>
      </c>
      <c r="G7" s="29">
        <f>(P12)</f>
        <v>0</v>
      </c>
      <c r="H7" s="29">
        <f>(N12)</f>
        <v>0</v>
      </c>
      <c r="I7" s="92" t="str">
        <f>IF(G7=".","-",IF(G7&gt;H7,"g",IF(G7=H7,"d","v")))</f>
        <v>d</v>
      </c>
      <c r="J7" s="32">
        <v>5</v>
      </c>
      <c r="K7" s="29">
        <f>(P27)</f>
        <v>0</v>
      </c>
      <c r="L7" s="29">
        <f>(N27)</f>
        <v>1</v>
      </c>
      <c r="M7" s="92" t="str">
        <f>IF(K7=".","-",IF(K7&gt;L7,"g",IF(K7=L7,"d","v")))</f>
        <v>v</v>
      </c>
      <c r="N7" s="32">
        <v>4</v>
      </c>
      <c r="O7" s="29">
        <f>(P22)</f>
        <v>1</v>
      </c>
      <c r="P7" s="29">
        <f>(N22)</f>
        <v>1</v>
      </c>
      <c r="Q7" s="92" t="str">
        <f>IF(O7=".","-",IF(O7&gt;P7,"g",IF(O7=P7,"d","v")))</f>
        <v>d</v>
      </c>
      <c r="R7" s="34"/>
      <c r="S7" s="33"/>
      <c r="T7" s="33"/>
      <c r="U7" s="33"/>
      <c r="V7" s="32">
        <v>3</v>
      </c>
      <c r="W7" s="29" t="str">
        <f>(N20)</f>
        <v>.</v>
      </c>
      <c r="X7" s="29" t="str">
        <f>(P20)</f>
        <v>.</v>
      </c>
      <c r="Y7" s="92" t="str">
        <f>IF(W7=".","-",IF(W7&gt;X7,"g",IF(W7=X7,"d","v")))</f>
        <v>-</v>
      </c>
      <c r="Z7" s="62"/>
      <c r="AA7" s="30">
        <f t="shared" si="0"/>
        <v>4</v>
      </c>
      <c r="AB7" s="29">
        <f t="shared" si="1"/>
        <v>0</v>
      </c>
      <c r="AC7" s="29">
        <f t="shared" si="2"/>
        <v>2</v>
      </c>
      <c r="AD7" s="29">
        <f t="shared" si="3"/>
        <v>2</v>
      </c>
      <c r="AE7" s="93">
        <f>SUM(IF(G7&lt;&gt;".",G7)+IF(K7&lt;&gt;".",K7)+IF(O7&lt;&gt;".",O7)+IF(C7&lt;&gt;".",C7)+IF(W7&lt;&gt;".",W7))</f>
        <v>1</v>
      </c>
      <c r="AF7" s="93">
        <f>SUM(IF(H7&lt;&gt;".",H7)+IF(L7&lt;&gt;".",L7)+IF(P7&lt;&gt;".",P7)+IF(D7&lt;&gt;".",D7)+IF(X7&lt;&gt;".",X7))</f>
        <v>5</v>
      </c>
      <c r="AG7" s="27">
        <f t="shared" si="4"/>
        <v>2</v>
      </c>
      <c r="AH7" s="26"/>
      <c r="AI7" s="25">
        <f t="shared" si="5"/>
        <v>5</v>
      </c>
      <c r="AJ7" s="90"/>
      <c r="AK7" s="91">
        <f t="shared" si="6"/>
        <v>-4</v>
      </c>
      <c r="AL7" s="3"/>
    </row>
    <row r="8" spans="1:38" s="10" customFormat="1" ht="18.75" thickBot="1" x14ac:dyDescent="0.25">
      <c r="A8" s="24" t="s">
        <v>122</v>
      </c>
      <c r="B8" s="23">
        <v>1</v>
      </c>
      <c r="C8" s="18" t="str">
        <f>(P10)</f>
        <v>.</v>
      </c>
      <c r="D8" s="18" t="str">
        <f>(N10)</f>
        <v>.</v>
      </c>
      <c r="E8" s="95" t="str">
        <f>IF(C8=".","-",IF(C8&gt;D8,"g",IF(C8=D8,"d","v")))</f>
        <v>-</v>
      </c>
      <c r="F8" s="23">
        <v>4</v>
      </c>
      <c r="G8" s="18" t="str">
        <f>(P23)</f>
        <v>.</v>
      </c>
      <c r="H8" s="18" t="str">
        <f>(N23)</f>
        <v>.</v>
      </c>
      <c r="I8" s="95" t="str">
        <f>IF(G8=".","-",IF(G8&gt;H8,"g",IF(G8=H8,"d","v")))</f>
        <v>-</v>
      </c>
      <c r="J8" s="23">
        <v>2</v>
      </c>
      <c r="K8" s="18" t="str">
        <f>(P14)</f>
        <v>.</v>
      </c>
      <c r="L8" s="18" t="str">
        <f>(N14)</f>
        <v>.</v>
      </c>
      <c r="M8" s="95" t="str">
        <f>IF(K8=".","-",IF(K8&gt;L8,"g",IF(K8=L8,"d","v")))</f>
        <v>-</v>
      </c>
      <c r="N8" s="23">
        <v>5</v>
      </c>
      <c r="O8" s="18" t="str">
        <f>(X6)</f>
        <v>.</v>
      </c>
      <c r="P8" s="18" t="str">
        <f>(W6)</f>
        <v>.</v>
      </c>
      <c r="Q8" s="95" t="str">
        <f>IF(O8=".","-",IF(O8&gt;P8,"g",IF(O8=P8,"d","v")))</f>
        <v>-</v>
      </c>
      <c r="R8" s="23">
        <v>3</v>
      </c>
      <c r="S8" s="18" t="str">
        <f>(P20)</f>
        <v>.</v>
      </c>
      <c r="T8" s="18" t="str">
        <f>(N20)</f>
        <v>.</v>
      </c>
      <c r="U8" s="95" t="str">
        <f>IF(S8=".","-",IF(S8&gt;T8,"g",IF(S8=T8,"d","v")))</f>
        <v>-</v>
      </c>
      <c r="V8" s="21"/>
      <c r="W8" s="20"/>
      <c r="X8" s="20"/>
      <c r="Y8" s="20"/>
      <c r="Z8" s="50"/>
      <c r="AA8" s="19">
        <f t="shared" si="0"/>
        <v>0</v>
      </c>
      <c r="AB8" s="18">
        <f t="shared" si="1"/>
        <v>0</v>
      </c>
      <c r="AC8" s="18">
        <f t="shared" si="2"/>
        <v>0</v>
      </c>
      <c r="AD8" s="18">
        <f t="shared" si="3"/>
        <v>0</v>
      </c>
      <c r="AE8" s="17">
        <f>SUM(IF(G8&lt;&gt;".",G8)+IF(K8&lt;&gt;".",K8)+IF(O8&lt;&gt;".",O8)+IF(S8&lt;&gt;".",S8)+IF(C8&lt;&gt;".",C8))</f>
        <v>0</v>
      </c>
      <c r="AF8" s="17">
        <f>SUM(IF(H8&lt;&gt;".",H8)+IF(L8&lt;&gt;".",L8)+IF(P8&lt;&gt;".",P8)+IF(T8&lt;&gt;".",T8)+IF(D8&lt;&gt;".",D8))</f>
        <v>0</v>
      </c>
      <c r="AG8" s="16">
        <f t="shared" si="4"/>
        <v>0</v>
      </c>
      <c r="AH8" s="4"/>
      <c r="AI8" s="15">
        <f t="shared" si="5"/>
        <v>6</v>
      </c>
      <c r="AJ8" s="90"/>
      <c r="AK8" s="91">
        <f t="shared" si="6"/>
        <v>0</v>
      </c>
      <c r="AL8" s="4"/>
    </row>
    <row r="9" spans="1:38" s="10" customFormat="1" ht="3.75" customHeight="1" thickTop="1" x14ac:dyDescent="0.2">
      <c r="A9" s="4"/>
      <c r="B9" s="96"/>
      <c r="C9" s="11"/>
      <c r="D9" s="11"/>
      <c r="E9" s="97"/>
      <c r="F9" s="96"/>
      <c r="G9" s="11"/>
      <c r="H9" s="11"/>
      <c r="I9" s="97"/>
      <c r="J9" s="96"/>
      <c r="K9" s="11"/>
      <c r="L9" s="11"/>
      <c r="M9" s="97"/>
      <c r="N9" s="96"/>
      <c r="O9" s="11"/>
      <c r="P9" s="11"/>
      <c r="Q9" s="97"/>
      <c r="R9" s="96"/>
      <c r="S9" s="11"/>
      <c r="T9" s="11"/>
      <c r="U9" s="97"/>
      <c r="V9" s="4"/>
      <c r="W9" s="4"/>
      <c r="X9" s="4"/>
      <c r="Y9" s="4"/>
      <c r="Z9" s="4"/>
      <c r="AA9" s="98"/>
      <c r="AB9" s="12"/>
      <c r="AC9" s="12"/>
      <c r="AD9" s="12"/>
      <c r="AE9" s="99"/>
      <c r="AF9" s="99"/>
      <c r="AG9" s="61"/>
      <c r="AH9" s="4"/>
      <c r="AI9" s="4"/>
      <c r="AJ9" s="4"/>
      <c r="AK9" s="4"/>
      <c r="AL9" s="4"/>
    </row>
    <row r="10" spans="1:38" s="10" customFormat="1" ht="20.25" x14ac:dyDescent="0.3">
      <c r="A10" s="100">
        <v>1</v>
      </c>
      <c r="B10" s="101"/>
      <c r="C10" s="1"/>
      <c r="D10" s="102"/>
      <c r="K10" s="1"/>
      <c r="L10" s="103" t="str">
        <f>($A$3)</f>
        <v>Papp-Takács</v>
      </c>
      <c r="M10" s="1"/>
      <c r="N10" s="7" t="s">
        <v>0</v>
      </c>
      <c r="O10" s="58" t="s">
        <v>1</v>
      </c>
      <c r="P10" s="7" t="s">
        <v>0</v>
      </c>
      <c r="Q10" s="104"/>
      <c r="R10" s="105" t="str">
        <f>($A$8)</f>
        <v>kimaradó</v>
      </c>
      <c r="T10" s="1"/>
      <c r="U10" s="1"/>
      <c r="V10" s="1"/>
    </row>
    <row r="11" spans="1:38" s="10" customFormat="1" ht="20.25" x14ac:dyDescent="0.3">
      <c r="B11" s="106"/>
      <c r="C11" s="1"/>
      <c r="D11" s="1"/>
      <c r="K11" s="1"/>
      <c r="L11" s="103" t="str">
        <f>($A$5)</f>
        <v>Valics</v>
      </c>
      <c r="M11" s="1"/>
      <c r="N11" s="7">
        <v>1</v>
      </c>
      <c r="O11" s="58" t="s">
        <v>1</v>
      </c>
      <c r="P11" s="7">
        <v>1</v>
      </c>
      <c r="Q11" s="1"/>
      <c r="R11" s="105" t="str">
        <f>($A$6)</f>
        <v>Fejes</v>
      </c>
      <c r="T11" s="1"/>
      <c r="U11" s="1"/>
      <c r="V11" s="1"/>
      <c r="W11" s="124" t="s">
        <v>17</v>
      </c>
      <c r="X11" s="124"/>
      <c r="Y11" s="124"/>
      <c r="Z11" s="124"/>
      <c r="AA11" s="124"/>
      <c r="AB11" s="124" t="s">
        <v>193</v>
      </c>
      <c r="AC11" s="125"/>
      <c r="AD11" s="125"/>
      <c r="AE11" s="124"/>
    </row>
    <row r="12" spans="1:38" s="10" customFormat="1" ht="20.25" x14ac:dyDescent="0.3">
      <c r="B12" s="106"/>
      <c r="C12" s="1"/>
      <c r="D12" s="102"/>
      <c r="K12" s="1"/>
      <c r="L12" s="103" t="str">
        <f>($A$4)</f>
        <v>Böcskei I.</v>
      </c>
      <c r="M12" s="1"/>
      <c r="N12" s="7">
        <v>0</v>
      </c>
      <c r="O12" s="58" t="s">
        <v>1</v>
      </c>
      <c r="P12" s="7">
        <v>0</v>
      </c>
      <c r="Q12" s="107"/>
      <c r="R12" s="105" t="str">
        <f>($A$7)</f>
        <v>Ürmös</v>
      </c>
      <c r="T12" s="1"/>
      <c r="U12" s="1"/>
      <c r="V12" s="1"/>
      <c r="W12" s="124" t="s">
        <v>18</v>
      </c>
      <c r="X12" s="124"/>
      <c r="Y12" s="124"/>
      <c r="Z12" s="124"/>
      <c r="AA12" s="124"/>
      <c r="AB12" s="124"/>
      <c r="AC12" s="125"/>
      <c r="AD12" s="125"/>
      <c r="AE12" s="124"/>
    </row>
    <row r="13" spans="1:38" ht="3.75" customHeight="1" x14ac:dyDescent="0.3">
      <c r="A13" s="56"/>
      <c r="B13" s="106"/>
      <c r="C13" s="108"/>
      <c r="D13" s="109"/>
      <c r="E13" s="106"/>
      <c r="F13" s="106"/>
      <c r="G13" s="106"/>
      <c r="H13" s="106"/>
      <c r="I13" s="106"/>
      <c r="J13" s="106"/>
      <c r="K13" s="57"/>
      <c r="L13" s="3"/>
      <c r="M13" s="57"/>
      <c r="N13" s="4"/>
      <c r="O13" s="7"/>
      <c r="P13" s="59"/>
      <c r="Q13" s="110"/>
      <c r="R13" s="4"/>
      <c r="S13" s="106"/>
      <c r="T13" s="57"/>
      <c r="U13" s="57"/>
      <c r="V13" s="57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57"/>
    </row>
    <row r="14" spans="1:38" s="10" customFormat="1" ht="20.25" x14ac:dyDescent="0.3">
      <c r="A14" s="100">
        <v>2</v>
      </c>
      <c r="B14" s="101"/>
      <c r="D14" s="102"/>
      <c r="K14" s="104"/>
      <c r="L14" s="103" t="str">
        <f>($A$5)</f>
        <v>Valics</v>
      </c>
      <c r="M14" s="1"/>
      <c r="N14" s="7" t="s">
        <v>0</v>
      </c>
      <c r="O14" s="58" t="s">
        <v>1</v>
      </c>
      <c r="P14" s="7" t="s">
        <v>0</v>
      </c>
      <c r="Q14" s="104"/>
      <c r="R14" s="105" t="str">
        <f>($A$8)</f>
        <v>kimaradó</v>
      </c>
      <c r="AI14" s="60"/>
    </row>
    <row r="15" spans="1:38" ht="20.25" x14ac:dyDescent="0.3">
      <c r="A15" s="56"/>
      <c r="B15" s="106"/>
      <c r="E15" s="10"/>
      <c r="F15" s="10"/>
      <c r="G15" s="10"/>
      <c r="H15" s="10"/>
      <c r="I15" s="10"/>
      <c r="J15" s="10"/>
      <c r="L15" s="103" t="str">
        <f>($A$4)</f>
        <v>Böcskei I.</v>
      </c>
      <c r="N15" s="7">
        <v>0</v>
      </c>
      <c r="O15" s="58" t="s">
        <v>1</v>
      </c>
      <c r="P15" s="7">
        <v>2</v>
      </c>
      <c r="R15" s="105" t="str">
        <f>($A$6)</f>
        <v>Fejes</v>
      </c>
      <c r="S15" s="10"/>
      <c r="W15" s="124" t="s">
        <v>18</v>
      </c>
      <c r="X15" s="124"/>
      <c r="Y15" s="124"/>
      <c r="Z15" s="124"/>
      <c r="AA15" s="124"/>
      <c r="AB15" s="124" t="s">
        <v>191</v>
      </c>
      <c r="AC15" s="124"/>
      <c r="AD15" s="124"/>
      <c r="AE15" s="124"/>
      <c r="AF15" s="10"/>
      <c r="AG15" s="10"/>
      <c r="AI15" s="60"/>
    </row>
    <row r="16" spans="1:38" ht="20.25" x14ac:dyDescent="0.3">
      <c r="A16" s="56"/>
      <c r="B16" s="106"/>
      <c r="D16" s="102"/>
      <c r="E16" s="10"/>
      <c r="F16" s="10"/>
      <c r="G16" s="10"/>
      <c r="H16" s="10"/>
      <c r="I16" s="10"/>
      <c r="J16" s="10"/>
      <c r="L16" s="103" t="str">
        <f>($A$3)</f>
        <v>Papp-Takács</v>
      </c>
      <c r="N16" s="7">
        <v>3</v>
      </c>
      <c r="O16" s="58" t="s">
        <v>1</v>
      </c>
      <c r="P16" s="7">
        <v>0</v>
      </c>
      <c r="Q16" s="107"/>
      <c r="R16" s="105" t="str">
        <f>($A$7)</f>
        <v>Ürmös</v>
      </c>
      <c r="S16" s="10"/>
      <c r="W16" s="124" t="s">
        <v>17</v>
      </c>
      <c r="X16" s="124"/>
      <c r="Y16" s="124"/>
      <c r="Z16" s="124"/>
      <c r="AA16" s="124"/>
      <c r="AB16" s="124"/>
      <c r="AC16" s="124"/>
      <c r="AD16" s="124"/>
      <c r="AE16" s="124"/>
      <c r="AF16" s="10"/>
      <c r="AG16" s="10"/>
      <c r="AI16" s="60"/>
      <c r="AJ16" s="10"/>
    </row>
    <row r="17" spans="1:35" ht="3.75" customHeight="1" x14ac:dyDescent="0.3">
      <c r="A17" s="56"/>
      <c r="B17" s="106"/>
      <c r="C17" s="108"/>
      <c r="D17" s="109"/>
      <c r="E17" s="106"/>
      <c r="F17" s="106"/>
      <c r="G17" s="106"/>
      <c r="H17" s="106"/>
      <c r="I17" s="106"/>
      <c r="J17" s="106"/>
      <c r="K17" s="57"/>
      <c r="L17" s="3"/>
      <c r="M17" s="57"/>
      <c r="N17" s="4"/>
      <c r="O17" s="7"/>
      <c r="P17" s="59"/>
      <c r="Q17" s="110"/>
      <c r="R17" s="4"/>
      <c r="S17" s="106"/>
      <c r="T17" s="57"/>
      <c r="U17" s="57"/>
      <c r="V17" s="57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57"/>
    </row>
    <row r="18" spans="1:35" ht="20.25" x14ac:dyDescent="0.3">
      <c r="A18" s="100">
        <v>3</v>
      </c>
      <c r="B18" s="111"/>
      <c r="D18" s="102"/>
      <c r="E18" s="10"/>
      <c r="F18" s="10"/>
      <c r="G18" s="10"/>
      <c r="H18" s="10"/>
      <c r="I18" s="10"/>
      <c r="J18" s="10"/>
      <c r="L18" s="103" t="str">
        <f>($A$4)</f>
        <v>Böcskei I.</v>
      </c>
      <c r="N18" s="7">
        <v>1</v>
      </c>
      <c r="O18" s="58" t="s">
        <v>1</v>
      </c>
      <c r="P18" s="7">
        <v>1</v>
      </c>
      <c r="Q18" s="104"/>
      <c r="R18" s="105" t="str">
        <f>($A$5)</f>
        <v>Valics</v>
      </c>
      <c r="S18" s="10"/>
      <c r="W18" s="124" t="s">
        <v>17</v>
      </c>
      <c r="X18" s="124"/>
      <c r="Y18" s="124"/>
      <c r="Z18" s="124"/>
      <c r="AA18" s="124"/>
      <c r="AB18" s="124" t="s">
        <v>195</v>
      </c>
      <c r="AC18" s="125"/>
      <c r="AD18" s="125"/>
      <c r="AE18" s="124"/>
      <c r="AF18" s="10"/>
      <c r="AG18" s="10"/>
      <c r="AI18" s="60"/>
    </row>
    <row r="19" spans="1:35" ht="20.25" x14ac:dyDescent="0.3">
      <c r="A19" s="56"/>
      <c r="B19" s="106"/>
      <c r="E19" s="10"/>
      <c r="F19" s="10"/>
      <c r="G19" s="10"/>
      <c r="H19" s="10"/>
      <c r="I19" s="10"/>
      <c r="L19" s="103" t="str">
        <f>($A$3)</f>
        <v>Papp-Takács</v>
      </c>
      <c r="N19" s="7">
        <v>2</v>
      </c>
      <c r="O19" s="58" t="s">
        <v>1</v>
      </c>
      <c r="P19" s="7">
        <v>0</v>
      </c>
      <c r="R19" s="105" t="str">
        <f>($A$6)</f>
        <v>Fejes</v>
      </c>
      <c r="S19" s="10"/>
      <c r="W19" s="124" t="s">
        <v>18</v>
      </c>
      <c r="X19" s="124"/>
      <c r="Y19" s="124"/>
      <c r="Z19" s="124"/>
      <c r="AA19" s="124"/>
      <c r="AB19" s="124"/>
      <c r="AC19" s="125"/>
      <c r="AD19" s="125"/>
      <c r="AE19" s="124"/>
      <c r="AF19" s="10"/>
      <c r="AG19" s="10"/>
      <c r="AI19" s="60"/>
    </row>
    <row r="20" spans="1:35" ht="20.25" x14ac:dyDescent="0.3">
      <c r="A20" s="56"/>
      <c r="B20" s="106"/>
      <c r="D20" s="102"/>
      <c r="E20" s="10"/>
      <c r="F20" s="10"/>
      <c r="G20" s="10"/>
      <c r="H20" s="10"/>
      <c r="I20" s="10"/>
      <c r="J20" s="10"/>
      <c r="L20" s="103" t="str">
        <f>($A$7)</f>
        <v>Ürmös</v>
      </c>
      <c r="N20" s="7" t="s">
        <v>0</v>
      </c>
      <c r="O20" s="58" t="s">
        <v>1</v>
      </c>
      <c r="P20" s="7" t="s">
        <v>0</v>
      </c>
      <c r="Q20" s="107"/>
      <c r="R20" s="105" t="str">
        <f>($A$8)</f>
        <v>kimaradó</v>
      </c>
      <c r="S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I20" s="60"/>
    </row>
    <row r="21" spans="1:35" ht="3.75" customHeight="1" x14ac:dyDescent="0.2">
      <c r="A21" s="56"/>
      <c r="B21" s="106"/>
      <c r="C21" s="112"/>
      <c r="D21" s="112"/>
      <c r="E21" s="106"/>
      <c r="F21" s="106"/>
      <c r="G21" s="106"/>
      <c r="H21" s="106"/>
      <c r="I21" s="106"/>
      <c r="J21" s="106"/>
      <c r="K21" s="106"/>
      <c r="L21" s="4"/>
      <c r="M21" s="106"/>
      <c r="N21" s="4"/>
      <c r="O21" s="4"/>
      <c r="P21" s="4"/>
      <c r="Q21" s="106"/>
      <c r="R21" s="4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57"/>
    </row>
    <row r="22" spans="1:35" ht="20.25" x14ac:dyDescent="0.3">
      <c r="A22" s="100">
        <v>4</v>
      </c>
      <c r="B22" s="101"/>
      <c r="D22" s="102"/>
      <c r="E22" s="10"/>
      <c r="F22" s="10"/>
      <c r="G22" s="10"/>
      <c r="H22" s="10"/>
      <c r="I22" s="10"/>
      <c r="J22" s="10"/>
      <c r="L22" s="103" t="str">
        <f>($A$6)</f>
        <v>Fejes</v>
      </c>
      <c r="N22" s="7">
        <v>1</v>
      </c>
      <c r="O22" s="58" t="s">
        <v>1</v>
      </c>
      <c r="P22" s="7">
        <v>1</v>
      </c>
      <c r="Q22" s="104"/>
      <c r="R22" s="105" t="str">
        <f>($A$7)</f>
        <v>Ürmös</v>
      </c>
      <c r="S22" s="10"/>
      <c r="W22" s="124" t="s">
        <v>18</v>
      </c>
      <c r="X22" s="124"/>
      <c r="Y22" s="124"/>
      <c r="Z22" s="124"/>
      <c r="AA22" s="124"/>
      <c r="AB22" s="124" t="s">
        <v>194</v>
      </c>
      <c r="AC22" s="124"/>
      <c r="AD22" s="124"/>
      <c r="AE22" s="124"/>
      <c r="AF22" s="10"/>
      <c r="AG22" s="10"/>
    </row>
    <row r="23" spans="1:35" ht="20.25" x14ac:dyDescent="0.3">
      <c r="A23" s="56"/>
      <c r="B23" s="106"/>
      <c r="E23" s="10"/>
      <c r="F23" s="10"/>
      <c r="G23" s="10"/>
      <c r="H23" s="10"/>
      <c r="I23" s="10"/>
      <c r="J23" s="10"/>
      <c r="L23" s="103" t="str">
        <f>($A$4)</f>
        <v>Böcskei I.</v>
      </c>
      <c r="N23" s="7" t="s">
        <v>0</v>
      </c>
      <c r="O23" s="58" t="s">
        <v>1</v>
      </c>
      <c r="P23" s="7" t="s">
        <v>0</v>
      </c>
      <c r="R23" s="105" t="str">
        <f>($A$8)</f>
        <v>kimaradó</v>
      </c>
      <c r="S23" s="10"/>
      <c r="W23" s="124"/>
      <c r="X23" s="124"/>
      <c r="Y23" s="124"/>
      <c r="Z23" s="124"/>
      <c r="AA23" s="124"/>
      <c r="AB23" s="124"/>
      <c r="AC23" s="124"/>
      <c r="AD23" s="124"/>
      <c r="AE23" s="124"/>
      <c r="AF23" s="10"/>
      <c r="AG23" s="10"/>
    </row>
    <row r="24" spans="1:35" ht="20.25" x14ac:dyDescent="0.3">
      <c r="A24" s="56"/>
      <c r="B24" s="106"/>
      <c r="D24" s="102"/>
      <c r="E24" s="10"/>
      <c r="F24" s="10"/>
      <c r="G24" s="10"/>
      <c r="H24" s="10"/>
      <c r="I24" s="10"/>
      <c r="J24" s="10"/>
      <c r="L24" s="103" t="str">
        <f>($A$3)</f>
        <v>Papp-Takács</v>
      </c>
      <c r="N24" s="7">
        <v>0</v>
      </c>
      <c r="O24" s="58" t="s">
        <v>1</v>
      </c>
      <c r="P24" s="7">
        <v>0</v>
      </c>
      <c r="Q24" s="107"/>
      <c r="R24" s="105" t="str">
        <f>($A$5)</f>
        <v>Valics</v>
      </c>
      <c r="S24" s="10"/>
      <c r="W24" s="124" t="s">
        <v>17</v>
      </c>
      <c r="X24" s="124"/>
      <c r="Y24" s="124"/>
      <c r="Z24" s="124"/>
      <c r="AA24" s="124"/>
      <c r="AB24" s="124"/>
      <c r="AC24" s="124"/>
      <c r="AD24" s="124"/>
      <c r="AE24" s="124"/>
      <c r="AF24" s="10"/>
      <c r="AG24" s="10"/>
    </row>
    <row r="25" spans="1:35" ht="3.75" customHeight="1" x14ac:dyDescent="0.3">
      <c r="A25" s="56"/>
      <c r="B25" s="106"/>
      <c r="C25" s="108"/>
      <c r="D25" s="109"/>
      <c r="E25" s="106"/>
      <c r="F25" s="106"/>
      <c r="G25" s="106"/>
      <c r="H25" s="106"/>
      <c r="I25" s="106"/>
      <c r="J25" s="106"/>
      <c r="K25" s="57"/>
      <c r="L25" s="3"/>
      <c r="M25" s="57"/>
      <c r="N25" s="4"/>
      <c r="O25" s="7"/>
      <c r="P25" s="59"/>
      <c r="Q25" s="110"/>
      <c r="R25" s="4"/>
      <c r="S25" s="106"/>
      <c r="T25" s="57"/>
      <c r="U25" s="57"/>
      <c r="V25" s="57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57"/>
    </row>
    <row r="26" spans="1:35" ht="20.25" x14ac:dyDescent="0.3">
      <c r="A26" s="100">
        <v>5</v>
      </c>
      <c r="B26" s="111"/>
      <c r="D26" s="102"/>
      <c r="E26" s="10"/>
      <c r="F26" s="10"/>
      <c r="G26" s="10"/>
      <c r="H26" s="10"/>
      <c r="I26" s="10"/>
      <c r="J26" s="10"/>
      <c r="L26" s="103" t="str">
        <f>($A$3)</f>
        <v>Papp-Takács</v>
      </c>
      <c r="M26" s="104"/>
      <c r="N26" s="7">
        <v>0</v>
      </c>
      <c r="O26" s="58" t="s">
        <v>1</v>
      </c>
      <c r="P26" s="7">
        <v>0</v>
      </c>
      <c r="Q26" s="10"/>
      <c r="R26" s="105" t="str">
        <f>($A$4)</f>
        <v>Böcskei I.</v>
      </c>
      <c r="S26" s="10"/>
      <c r="W26" s="124" t="s">
        <v>17</v>
      </c>
      <c r="X26" s="124"/>
      <c r="Y26" s="124"/>
      <c r="Z26" s="124"/>
      <c r="AA26" s="124"/>
      <c r="AB26" s="124" t="s">
        <v>196</v>
      </c>
      <c r="AC26" s="125"/>
      <c r="AD26" s="125"/>
      <c r="AE26" s="124"/>
      <c r="AF26" s="10"/>
      <c r="AG26" s="10"/>
    </row>
    <row r="27" spans="1:35" ht="20.25" x14ac:dyDescent="0.3">
      <c r="A27" s="56"/>
      <c r="B27" s="106"/>
      <c r="E27" s="10"/>
      <c r="F27" s="10"/>
      <c r="G27" s="10"/>
      <c r="H27" s="10"/>
      <c r="I27" s="10"/>
      <c r="J27" s="10"/>
      <c r="L27" s="103" t="str">
        <f>($A$5)</f>
        <v>Valics</v>
      </c>
      <c r="N27" s="7">
        <v>1</v>
      </c>
      <c r="O27" s="58" t="s">
        <v>1</v>
      </c>
      <c r="P27" s="7">
        <v>0</v>
      </c>
      <c r="R27" s="105" t="str">
        <f>($A$7)</f>
        <v>Ürmös</v>
      </c>
      <c r="S27" s="10"/>
      <c r="W27" s="124" t="s">
        <v>18</v>
      </c>
      <c r="X27" s="124"/>
      <c r="Y27" s="124"/>
      <c r="Z27" s="124"/>
      <c r="AA27" s="124"/>
      <c r="AB27" s="124"/>
      <c r="AC27" s="125"/>
      <c r="AD27" s="125"/>
      <c r="AE27" s="124"/>
      <c r="AF27" s="10"/>
      <c r="AG27" s="10"/>
    </row>
    <row r="28" spans="1:35" ht="20.25" x14ac:dyDescent="0.3">
      <c r="A28" s="56"/>
      <c r="B28" s="106"/>
      <c r="D28" s="102"/>
      <c r="E28" s="10"/>
      <c r="F28" s="10"/>
      <c r="G28" s="10"/>
      <c r="H28" s="10"/>
      <c r="I28" s="10"/>
      <c r="J28" s="10"/>
      <c r="L28" s="103" t="str">
        <f>($A$6)</f>
        <v>Fejes</v>
      </c>
      <c r="N28" s="7" t="s">
        <v>0</v>
      </c>
      <c r="O28" s="58" t="s">
        <v>1</v>
      </c>
      <c r="P28" s="7" t="s">
        <v>0</v>
      </c>
      <c r="Q28" s="107"/>
      <c r="R28" s="105" t="str">
        <f>($A$8)</f>
        <v>kimaradó</v>
      </c>
      <c r="S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5" ht="3.75" customHeight="1" x14ac:dyDescent="0.2">
      <c r="A29" s="56"/>
      <c r="B29" s="106"/>
      <c r="C29" s="112"/>
      <c r="D29" s="11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57"/>
    </row>
    <row r="31" spans="1:35" x14ac:dyDescent="0.2">
      <c r="A31" s="56"/>
    </row>
    <row r="32" spans="1:35" x14ac:dyDescent="0.2">
      <c r="A32" s="56"/>
    </row>
    <row r="33" spans="1:23" ht="3.75" customHeight="1" x14ac:dyDescent="0.2">
      <c r="A33" s="113"/>
    </row>
    <row r="34" spans="1:23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conditionalFormatting sqref="E4:E8 I3 I5:I8 M3:M4 M6:M8 Q3:Q5 Q7:Q8 U3:U6 U8 Y3:Y7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17"/>
  <sheetViews>
    <sheetView defaultGridColor="0" colorId="22" zoomScaleSheetLayoutView="100" workbookViewId="0">
      <pane xSplit="1" ySplit="7" topLeftCell="B8" activePane="bottomRight" state="frozen"/>
      <selection activeCell="H30" sqref="H30"/>
      <selection pane="topRight" activeCell="H30" sqref="H30"/>
      <selection pane="bottomLeft" activeCell="H30" sqref="H30"/>
      <selection pane="bottomRight" activeCell="A8" sqref="A8"/>
    </sheetView>
  </sheetViews>
  <sheetFormatPr defaultColWidth="3" defaultRowHeight="15" x14ac:dyDescent="0.2"/>
  <cols>
    <col min="1" max="1" width="21.28515625" style="1" bestFit="1" customWidth="1"/>
    <col min="2" max="17" width="2.85546875" style="1" customWidth="1"/>
    <col min="18" max="18" width="1.42578125" style="1" customWidth="1"/>
    <col min="19" max="24" width="3" style="1" customWidth="1"/>
    <col min="25" max="25" width="3.85546875" style="1" bestFit="1" customWidth="1"/>
    <col min="26" max="26" width="1" style="1" customWidth="1"/>
    <col min="27" max="27" width="3" style="1" customWidth="1"/>
    <col min="28" max="28" width="1" style="1" customWidth="1"/>
    <col min="29" max="256" width="3" style="1"/>
    <col min="257" max="257" width="21.28515625" style="1" bestFit="1" customWidth="1"/>
    <col min="258" max="273" width="2.85546875" style="1" customWidth="1"/>
    <col min="274" max="274" width="1.42578125" style="1" customWidth="1"/>
    <col min="275" max="280" width="3" style="1" customWidth="1"/>
    <col min="281" max="281" width="3.85546875" style="1" bestFit="1" customWidth="1"/>
    <col min="282" max="282" width="1" style="1" customWidth="1"/>
    <col min="283" max="283" width="3" style="1" customWidth="1"/>
    <col min="284" max="284" width="1" style="1" customWidth="1"/>
    <col min="285" max="512" width="3" style="1"/>
    <col min="513" max="513" width="21.28515625" style="1" bestFit="1" customWidth="1"/>
    <col min="514" max="529" width="2.85546875" style="1" customWidth="1"/>
    <col min="530" max="530" width="1.42578125" style="1" customWidth="1"/>
    <col min="531" max="536" width="3" style="1" customWidth="1"/>
    <col min="537" max="537" width="3.85546875" style="1" bestFit="1" customWidth="1"/>
    <col min="538" max="538" width="1" style="1" customWidth="1"/>
    <col min="539" max="539" width="3" style="1" customWidth="1"/>
    <col min="540" max="540" width="1" style="1" customWidth="1"/>
    <col min="541" max="768" width="3" style="1"/>
    <col min="769" max="769" width="21.28515625" style="1" bestFit="1" customWidth="1"/>
    <col min="770" max="785" width="2.85546875" style="1" customWidth="1"/>
    <col min="786" max="786" width="1.42578125" style="1" customWidth="1"/>
    <col min="787" max="792" width="3" style="1" customWidth="1"/>
    <col min="793" max="793" width="3.85546875" style="1" bestFit="1" customWidth="1"/>
    <col min="794" max="794" width="1" style="1" customWidth="1"/>
    <col min="795" max="795" width="3" style="1" customWidth="1"/>
    <col min="796" max="796" width="1" style="1" customWidth="1"/>
    <col min="797" max="1024" width="3" style="1"/>
    <col min="1025" max="1025" width="21.28515625" style="1" bestFit="1" customWidth="1"/>
    <col min="1026" max="1041" width="2.85546875" style="1" customWidth="1"/>
    <col min="1042" max="1042" width="1.42578125" style="1" customWidth="1"/>
    <col min="1043" max="1048" width="3" style="1" customWidth="1"/>
    <col min="1049" max="1049" width="3.85546875" style="1" bestFit="1" customWidth="1"/>
    <col min="1050" max="1050" width="1" style="1" customWidth="1"/>
    <col min="1051" max="1051" width="3" style="1" customWidth="1"/>
    <col min="1052" max="1052" width="1" style="1" customWidth="1"/>
    <col min="1053" max="1280" width="3" style="1"/>
    <col min="1281" max="1281" width="21.28515625" style="1" bestFit="1" customWidth="1"/>
    <col min="1282" max="1297" width="2.85546875" style="1" customWidth="1"/>
    <col min="1298" max="1298" width="1.42578125" style="1" customWidth="1"/>
    <col min="1299" max="1304" width="3" style="1" customWidth="1"/>
    <col min="1305" max="1305" width="3.85546875" style="1" bestFit="1" customWidth="1"/>
    <col min="1306" max="1306" width="1" style="1" customWidth="1"/>
    <col min="1307" max="1307" width="3" style="1" customWidth="1"/>
    <col min="1308" max="1308" width="1" style="1" customWidth="1"/>
    <col min="1309" max="1536" width="3" style="1"/>
    <col min="1537" max="1537" width="21.28515625" style="1" bestFit="1" customWidth="1"/>
    <col min="1538" max="1553" width="2.85546875" style="1" customWidth="1"/>
    <col min="1554" max="1554" width="1.42578125" style="1" customWidth="1"/>
    <col min="1555" max="1560" width="3" style="1" customWidth="1"/>
    <col min="1561" max="1561" width="3.85546875" style="1" bestFit="1" customWidth="1"/>
    <col min="1562" max="1562" width="1" style="1" customWidth="1"/>
    <col min="1563" max="1563" width="3" style="1" customWidth="1"/>
    <col min="1564" max="1564" width="1" style="1" customWidth="1"/>
    <col min="1565" max="1792" width="3" style="1"/>
    <col min="1793" max="1793" width="21.28515625" style="1" bestFit="1" customWidth="1"/>
    <col min="1794" max="1809" width="2.85546875" style="1" customWidth="1"/>
    <col min="1810" max="1810" width="1.42578125" style="1" customWidth="1"/>
    <col min="1811" max="1816" width="3" style="1" customWidth="1"/>
    <col min="1817" max="1817" width="3.85546875" style="1" bestFit="1" customWidth="1"/>
    <col min="1818" max="1818" width="1" style="1" customWidth="1"/>
    <col min="1819" max="1819" width="3" style="1" customWidth="1"/>
    <col min="1820" max="1820" width="1" style="1" customWidth="1"/>
    <col min="1821" max="2048" width="3" style="1"/>
    <col min="2049" max="2049" width="21.28515625" style="1" bestFit="1" customWidth="1"/>
    <col min="2050" max="2065" width="2.85546875" style="1" customWidth="1"/>
    <col min="2066" max="2066" width="1.42578125" style="1" customWidth="1"/>
    <col min="2067" max="2072" width="3" style="1" customWidth="1"/>
    <col min="2073" max="2073" width="3.85546875" style="1" bestFit="1" customWidth="1"/>
    <col min="2074" max="2074" width="1" style="1" customWidth="1"/>
    <col min="2075" max="2075" width="3" style="1" customWidth="1"/>
    <col min="2076" max="2076" width="1" style="1" customWidth="1"/>
    <col min="2077" max="2304" width="3" style="1"/>
    <col min="2305" max="2305" width="21.28515625" style="1" bestFit="1" customWidth="1"/>
    <col min="2306" max="2321" width="2.85546875" style="1" customWidth="1"/>
    <col min="2322" max="2322" width="1.42578125" style="1" customWidth="1"/>
    <col min="2323" max="2328" width="3" style="1" customWidth="1"/>
    <col min="2329" max="2329" width="3.85546875" style="1" bestFit="1" customWidth="1"/>
    <col min="2330" max="2330" width="1" style="1" customWidth="1"/>
    <col min="2331" max="2331" width="3" style="1" customWidth="1"/>
    <col min="2332" max="2332" width="1" style="1" customWidth="1"/>
    <col min="2333" max="2560" width="3" style="1"/>
    <col min="2561" max="2561" width="21.28515625" style="1" bestFit="1" customWidth="1"/>
    <col min="2562" max="2577" width="2.85546875" style="1" customWidth="1"/>
    <col min="2578" max="2578" width="1.42578125" style="1" customWidth="1"/>
    <col min="2579" max="2584" width="3" style="1" customWidth="1"/>
    <col min="2585" max="2585" width="3.85546875" style="1" bestFit="1" customWidth="1"/>
    <col min="2586" max="2586" width="1" style="1" customWidth="1"/>
    <col min="2587" max="2587" width="3" style="1" customWidth="1"/>
    <col min="2588" max="2588" width="1" style="1" customWidth="1"/>
    <col min="2589" max="2816" width="3" style="1"/>
    <col min="2817" max="2817" width="21.28515625" style="1" bestFit="1" customWidth="1"/>
    <col min="2818" max="2833" width="2.85546875" style="1" customWidth="1"/>
    <col min="2834" max="2834" width="1.42578125" style="1" customWidth="1"/>
    <col min="2835" max="2840" width="3" style="1" customWidth="1"/>
    <col min="2841" max="2841" width="3.85546875" style="1" bestFit="1" customWidth="1"/>
    <col min="2842" max="2842" width="1" style="1" customWidth="1"/>
    <col min="2843" max="2843" width="3" style="1" customWidth="1"/>
    <col min="2844" max="2844" width="1" style="1" customWidth="1"/>
    <col min="2845" max="3072" width="3" style="1"/>
    <col min="3073" max="3073" width="21.28515625" style="1" bestFit="1" customWidth="1"/>
    <col min="3074" max="3089" width="2.85546875" style="1" customWidth="1"/>
    <col min="3090" max="3090" width="1.42578125" style="1" customWidth="1"/>
    <col min="3091" max="3096" width="3" style="1" customWidth="1"/>
    <col min="3097" max="3097" width="3.85546875" style="1" bestFit="1" customWidth="1"/>
    <col min="3098" max="3098" width="1" style="1" customWidth="1"/>
    <col min="3099" max="3099" width="3" style="1" customWidth="1"/>
    <col min="3100" max="3100" width="1" style="1" customWidth="1"/>
    <col min="3101" max="3328" width="3" style="1"/>
    <col min="3329" max="3329" width="21.28515625" style="1" bestFit="1" customWidth="1"/>
    <col min="3330" max="3345" width="2.85546875" style="1" customWidth="1"/>
    <col min="3346" max="3346" width="1.42578125" style="1" customWidth="1"/>
    <col min="3347" max="3352" width="3" style="1" customWidth="1"/>
    <col min="3353" max="3353" width="3.85546875" style="1" bestFit="1" customWidth="1"/>
    <col min="3354" max="3354" width="1" style="1" customWidth="1"/>
    <col min="3355" max="3355" width="3" style="1" customWidth="1"/>
    <col min="3356" max="3356" width="1" style="1" customWidth="1"/>
    <col min="3357" max="3584" width="3" style="1"/>
    <col min="3585" max="3585" width="21.28515625" style="1" bestFit="1" customWidth="1"/>
    <col min="3586" max="3601" width="2.85546875" style="1" customWidth="1"/>
    <col min="3602" max="3602" width="1.42578125" style="1" customWidth="1"/>
    <col min="3603" max="3608" width="3" style="1" customWidth="1"/>
    <col min="3609" max="3609" width="3.85546875" style="1" bestFit="1" customWidth="1"/>
    <col min="3610" max="3610" width="1" style="1" customWidth="1"/>
    <col min="3611" max="3611" width="3" style="1" customWidth="1"/>
    <col min="3612" max="3612" width="1" style="1" customWidth="1"/>
    <col min="3613" max="3840" width="3" style="1"/>
    <col min="3841" max="3841" width="21.28515625" style="1" bestFit="1" customWidth="1"/>
    <col min="3842" max="3857" width="2.85546875" style="1" customWidth="1"/>
    <col min="3858" max="3858" width="1.42578125" style="1" customWidth="1"/>
    <col min="3859" max="3864" width="3" style="1" customWidth="1"/>
    <col min="3865" max="3865" width="3.85546875" style="1" bestFit="1" customWidth="1"/>
    <col min="3866" max="3866" width="1" style="1" customWidth="1"/>
    <col min="3867" max="3867" width="3" style="1" customWidth="1"/>
    <col min="3868" max="3868" width="1" style="1" customWidth="1"/>
    <col min="3869" max="4096" width="3" style="1"/>
    <col min="4097" max="4097" width="21.28515625" style="1" bestFit="1" customWidth="1"/>
    <col min="4098" max="4113" width="2.85546875" style="1" customWidth="1"/>
    <col min="4114" max="4114" width="1.42578125" style="1" customWidth="1"/>
    <col min="4115" max="4120" width="3" style="1" customWidth="1"/>
    <col min="4121" max="4121" width="3.85546875" style="1" bestFit="1" customWidth="1"/>
    <col min="4122" max="4122" width="1" style="1" customWidth="1"/>
    <col min="4123" max="4123" width="3" style="1" customWidth="1"/>
    <col min="4124" max="4124" width="1" style="1" customWidth="1"/>
    <col min="4125" max="4352" width="3" style="1"/>
    <col min="4353" max="4353" width="21.28515625" style="1" bestFit="1" customWidth="1"/>
    <col min="4354" max="4369" width="2.85546875" style="1" customWidth="1"/>
    <col min="4370" max="4370" width="1.42578125" style="1" customWidth="1"/>
    <col min="4371" max="4376" width="3" style="1" customWidth="1"/>
    <col min="4377" max="4377" width="3.85546875" style="1" bestFit="1" customWidth="1"/>
    <col min="4378" max="4378" width="1" style="1" customWidth="1"/>
    <col min="4379" max="4379" width="3" style="1" customWidth="1"/>
    <col min="4380" max="4380" width="1" style="1" customWidth="1"/>
    <col min="4381" max="4608" width="3" style="1"/>
    <col min="4609" max="4609" width="21.28515625" style="1" bestFit="1" customWidth="1"/>
    <col min="4610" max="4625" width="2.85546875" style="1" customWidth="1"/>
    <col min="4626" max="4626" width="1.42578125" style="1" customWidth="1"/>
    <col min="4627" max="4632" width="3" style="1" customWidth="1"/>
    <col min="4633" max="4633" width="3.85546875" style="1" bestFit="1" customWidth="1"/>
    <col min="4634" max="4634" width="1" style="1" customWidth="1"/>
    <col min="4635" max="4635" width="3" style="1" customWidth="1"/>
    <col min="4636" max="4636" width="1" style="1" customWidth="1"/>
    <col min="4637" max="4864" width="3" style="1"/>
    <col min="4865" max="4865" width="21.28515625" style="1" bestFit="1" customWidth="1"/>
    <col min="4866" max="4881" width="2.85546875" style="1" customWidth="1"/>
    <col min="4882" max="4882" width="1.42578125" style="1" customWidth="1"/>
    <col min="4883" max="4888" width="3" style="1" customWidth="1"/>
    <col min="4889" max="4889" width="3.85546875" style="1" bestFit="1" customWidth="1"/>
    <col min="4890" max="4890" width="1" style="1" customWidth="1"/>
    <col min="4891" max="4891" width="3" style="1" customWidth="1"/>
    <col min="4892" max="4892" width="1" style="1" customWidth="1"/>
    <col min="4893" max="5120" width="3" style="1"/>
    <col min="5121" max="5121" width="21.28515625" style="1" bestFit="1" customWidth="1"/>
    <col min="5122" max="5137" width="2.85546875" style="1" customWidth="1"/>
    <col min="5138" max="5138" width="1.42578125" style="1" customWidth="1"/>
    <col min="5139" max="5144" width="3" style="1" customWidth="1"/>
    <col min="5145" max="5145" width="3.85546875" style="1" bestFit="1" customWidth="1"/>
    <col min="5146" max="5146" width="1" style="1" customWidth="1"/>
    <col min="5147" max="5147" width="3" style="1" customWidth="1"/>
    <col min="5148" max="5148" width="1" style="1" customWidth="1"/>
    <col min="5149" max="5376" width="3" style="1"/>
    <col min="5377" max="5377" width="21.28515625" style="1" bestFit="1" customWidth="1"/>
    <col min="5378" max="5393" width="2.85546875" style="1" customWidth="1"/>
    <col min="5394" max="5394" width="1.42578125" style="1" customWidth="1"/>
    <col min="5395" max="5400" width="3" style="1" customWidth="1"/>
    <col min="5401" max="5401" width="3.85546875" style="1" bestFit="1" customWidth="1"/>
    <col min="5402" max="5402" width="1" style="1" customWidth="1"/>
    <col min="5403" max="5403" width="3" style="1" customWidth="1"/>
    <col min="5404" max="5404" width="1" style="1" customWidth="1"/>
    <col min="5405" max="5632" width="3" style="1"/>
    <col min="5633" max="5633" width="21.28515625" style="1" bestFit="1" customWidth="1"/>
    <col min="5634" max="5649" width="2.85546875" style="1" customWidth="1"/>
    <col min="5650" max="5650" width="1.42578125" style="1" customWidth="1"/>
    <col min="5651" max="5656" width="3" style="1" customWidth="1"/>
    <col min="5657" max="5657" width="3.85546875" style="1" bestFit="1" customWidth="1"/>
    <col min="5658" max="5658" width="1" style="1" customWidth="1"/>
    <col min="5659" max="5659" width="3" style="1" customWidth="1"/>
    <col min="5660" max="5660" width="1" style="1" customWidth="1"/>
    <col min="5661" max="5888" width="3" style="1"/>
    <col min="5889" max="5889" width="21.28515625" style="1" bestFit="1" customWidth="1"/>
    <col min="5890" max="5905" width="2.85546875" style="1" customWidth="1"/>
    <col min="5906" max="5906" width="1.42578125" style="1" customWidth="1"/>
    <col min="5907" max="5912" width="3" style="1" customWidth="1"/>
    <col min="5913" max="5913" width="3.85546875" style="1" bestFit="1" customWidth="1"/>
    <col min="5914" max="5914" width="1" style="1" customWidth="1"/>
    <col min="5915" max="5915" width="3" style="1" customWidth="1"/>
    <col min="5916" max="5916" width="1" style="1" customWidth="1"/>
    <col min="5917" max="6144" width="3" style="1"/>
    <col min="6145" max="6145" width="21.28515625" style="1" bestFit="1" customWidth="1"/>
    <col min="6146" max="6161" width="2.85546875" style="1" customWidth="1"/>
    <col min="6162" max="6162" width="1.42578125" style="1" customWidth="1"/>
    <col min="6163" max="6168" width="3" style="1" customWidth="1"/>
    <col min="6169" max="6169" width="3.85546875" style="1" bestFit="1" customWidth="1"/>
    <col min="6170" max="6170" width="1" style="1" customWidth="1"/>
    <col min="6171" max="6171" width="3" style="1" customWidth="1"/>
    <col min="6172" max="6172" width="1" style="1" customWidth="1"/>
    <col min="6173" max="6400" width="3" style="1"/>
    <col min="6401" max="6401" width="21.28515625" style="1" bestFit="1" customWidth="1"/>
    <col min="6402" max="6417" width="2.85546875" style="1" customWidth="1"/>
    <col min="6418" max="6418" width="1.42578125" style="1" customWidth="1"/>
    <col min="6419" max="6424" width="3" style="1" customWidth="1"/>
    <col min="6425" max="6425" width="3.85546875" style="1" bestFit="1" customWidth="1"/>
    <col min="6426" max="6426" width="1" style="1" customWidth="1"/>
    <col min="6427" max="6427" width="3" style="1" customWidth="1"/>
    <col min="6428" max="6428" width="1" style="1" customWidth="1"/>
    <col min="6429" max="6656" width="3" style="1"/>
    <col min="6657" max="6657" width="21.28515625" style="1" bestFit="1" customWidth="1"/>
    <col min="6658" max="6673" width="2.85546875" style="1" customWidth="1"/>
    <col min="6674" max="6674" width="1.42578125" style="1" customWidth="1"/>
    <col min="6675" max="6680" width="3" style="1" customWidth="1"/>
    <col min="6681" max="6681" width="3.85546875" style="1" bestFit="1" customWidth="1"/>
    <col min="6682" max="6682" width="1" style="1" customWidth="1"/>
    <col min="6683" max="6683" width="3" style="1" customWidth="1"/>
    <col min="6684" max="6684" width="1" style="1" customWidth="1"/>
    <col min="6685" max="6912" width="3" style="1"/>
    <col min="6913" max="6913" width="21.28515625" style="1" bestFit="1" customWidth="1"/>
    <col min="6914" max="6929" width="2.85546875" style="1" customWidth="1"/>
    <col min="6930" max="6930" width="1.42578125" style="1" customWidth="1"/>
    <col min="6931" max="6936" width="3" style="1" customWidth="1"/>
    <col min="6937" max="6937" width="3.85546875" style="1" bestFit="1" customWidth="1"/>
    <col min="6938" max="6938" width="1" style="1" customWidth="1"/>
    <col min="6939" max="6939" width="3" style="1" customWidth="1"/>
    <col min="6940" max="6940" width="1" style="1" customWidth="1"/>
    <col min="6941" max="7168" width="3" style="1"/>
    <col min="7169" max="7169" width="21.28515625" style="1" bestFit="1" customWidth="1"/>
    <col min="7170" max="7185" width="2.85546875" style="1" customWidth="1"/>
    <col min="7186" max="7186" width="1.42578125" style="1" customWidth="1"/>
    <col min="7187" max="7192" width="3" style="1" customWidth="1"/>
    <col min="7193" max="7193" width="3.85546875" style="1" bestFit="1" customWidth="1"/>
    <col min="7194" max="7194" width="1" style="1" customWidth="1"/>
    <col min="7195" max="7195" width="3" style="1" customWidth="1"/>
    <col min="7196" max="7196" width="1" style="1" customWidth="1"/>
    <col min="7197" max="7424" width="3" style="1"/>
    <col min="7425" max="7425" width="21.28515625" style="1" bestFit="1" customWidth="1"/>
    <col min="7426" max="7441" width="2.85546875" style="1" customWidth="1"/>
    <col min="7442" max="7442" width="1.42578125" style="1" customWidth="1"/>
    <col min="7443" max="7448" width="3" style="1" customWidth="1"/>
    <col min="7449" max="7449" width="3.85546875" style="1" bestFit="1" customWidth="1"/>
    <col min="7450" max="7450" width="1" style="1" customWidth="1"/>
    <col min="7451" max="7451" width="3" style="1" customWidth="1"/>
    <col min="7452" max="7452" width="1" style="1" customWidth="1"/>
    <col min="7453" max="7680" width="3" style="1"/>
    <col min="7681" max="7681" width="21.28515625" style="1" bestFit="1" customWidth="1"/>
    <col min="7682" max="7697" width="2.85546875" style="1" customWidth="1"/>
    <col min="7698" max="7698" width="1.42578125" style="1" customWidth="1"/>
    <col min="7699" max="7704" width="3" style="1" customWidth="1"/>
    <col min="7705" max="7705" width="3.85546875" style="1" bestFit="1" customWidth="1"/>
    <col min="7706" max="7706" width="1" style="1" customWidth="1"/>
    <col min="7707" max="7707" width="3" style="1" customWidth="1"/>
    <col min="7708" max="7708" width="1" style="1" customWidth="1"/>
    <col min="7709" max="7936" width="3" style="1"/>
    <col min="7937" max="7937" width="21.28515625" style="1" bestFit="1" customWidth="1"/>
    <col min="7938" max="7953" width="2.85546875" style="1" customWidth="1"/>
    <col min="7954" max="7954" width="1.42578125" style="1" customWidth="1"/>
    <col min="7955" max="7960" width="3" style="1" customWidth="1"/>
    <col min="7961" max="7961" width="3.85546875" style="1" bestFit="1" customWidth="1"/>
    <col min="7962" max="7962" width="1" style="1" customWidth="1"/>
    <col min="7963" max="7963" width="3" style="1" customWidth="1"/>
    <col min="7964" max="7964" width="1" style="1" customWidth="1"/>
    <col min="7965" max="8192" width="3" style="1"/>
    <col min="8193" max="8193" width="21.28515625" style="1" bestFit="1" customWidth="1"/>
    <col min="8194" max="8209" width="2.85546875" style="1" customWidth="1"/>
    <col min="8210" max="8210" width="1.42578125" style="1" customWidth="1"/>
    <col min="8211" max="8216" width="3" style="1" customWidth="1"/>
    <col min="8217" max="8217" width="3.85546875" style="1" bestFit="1" customWidth="1"/>
    <col min="8218" max="8218" width="1" style="1" customWidth="1"/>
    <col min="8219" max="8219" width="3" style="1" customWidth="1"/>
    <col min="8220" max="8220" width="1" style="1" customWidth="1"/>
    <col min="8221" max="8448" width="3" style="1"/>
    <col min="8449" max="8449" width="21.28515625" style="1" bestFit="1" customWidth="1"/>
    <col min="8450" max="8465" width="2.85546875" style="1" customWidth="1"/>
    <col min="8466" max="8466" width="1.42578125" style="1" customWidth="1"/>
    <col min="8467" max="8472" width="3" style="1" customWidth="1"/>
    <col min="8473" max="8473" width="3.85546875" style="1" bestFit="1" customWidth="1"/>
    <col min="8474" max="8474" width="1" style="1" customWidth="1"/>
    <col min="8475" max="8475" width="3" style="1" customWidth="1"/>
    <col min="8476" max="8476" width="1" style="1" customWidth="1"/>
    <col min="8477" max="8704" width="3" style="1"/>
    <col min="8705" max="8705" width="21.28515625" style="1" bestFit="1" customWidth="1"/>
    <col min="8706" max="8721" width="2.85546875" style="1" customWidth="1"/>
    <col min="8722" max="8722" width="1.42578125" style="1" customWidth="1"/>
    <col min="8723" max="8728" width="3" style="1" customWidth="1"/>
    <col min="8729" max="8729" width="3.85546875" style="1" bestFit="1" customWidth="1"/>
    <col min="8730" max="8730" width="1" style="1" customWidth="1"/>
    <col min="8731" max="8731" width="3" style="1" customWidth="1"/>
    <col min="8732" max="8732" width="1" style="1" customWidth="1"/>
    <col min="8733" max="8960" width="3" style="1"/>
    <col min="8961" max="8961" width="21.28515625" style="1" bestFit="1" customWidth="1"/>
    <col min="8962" max="8977" width="2.85546875" style="1" customWidth="1"/>
    <col min="8978" max="8978" width="1.42578125" style="1" customWidth="1"/>
    <col min="8979" max="8984" width="3" style="1" customWidth="1"/>
    <col min="8985" max="8985" width="3.85546875" style="1" bestFit="1" customWidth="1"/>
    <col min="8986" max="8986" width="1" style="1" customWidth="1"/>
    <col min="8987" max="8987" width="3" style="1" customWidth="1"/>
    <col min="8988" max="8988" width="1" style="1" customWidth="1"/>
    <col min="8989" max="9216" width="3" style="1"/>
    <col min="9217" max="9217" width="21.28515625" style="1" bestFit="1" customWidth="1"/>
    <col min="9218" max="9233" width="2.85546875" style="1" customWidth="1"/>
    <col min="9234" max="9234" width="1.42578125" style="1" customWidth="1"/>
    <col min="9235" max="9240" width="3" style="1" customWidth="1"/>
    <col min="9241" max="9241" width="3.85546875" style="1" bestFit="1" customWidth="1"/>
    <col min="9242" max="9242" width="1" style="1" customWidth="1"/>
    <col min="9243" max="9243" width="3" style="1" customWidth="1"/>
    <col min="9244" max="9244" width="1" style="1" customWidth="1"/>
    <col min="9245" max="9472" width="3" style="1"/>
    <col min="9473" max="9473" width="21.28515625" style="1" bestFit="1" customWidth="1"/>
    <col min="9474" max="9489" width="2.85546875" style="1" customWidth="1"/>
    <col min="9490" max="9490" width="1.42578125" style="1" customWidth="1"/>
    <col min="9491" max="9496" width="3" style="1" customWidth="1"/>
    <col min="9497" max="9497" width="3.85546875" style="1" bestFit="1" customWidth="1"/>
    <col min="9498" max="9498" width="1" style="1" customWidth="1"/>
    <col min="9499" max="9499" width="3" style="1" customWidth="1"/>
    <col min="9500" max="9500" width="1" style="1" customWidth="1"/>
    <col min="9501" max="9728" width="3" style="1"/>
    <col min="9729" max="9729" width="21.28515625" style="1" bestFit="1" customWidth="1"/>
    <col min="9730" max="9745" width="2.85546875" style="1" customWidth="1"/>
    <col min="9746" max="9746" width="1.42578125" style="1" customWidth="1"/>
    <col min="9747" max="9752" width="3" style="1" customWidth="1"/>
    <col min="9753" max="9753" width="3.85546875" style="1" bestFit="1" customWidth="1"/>
    <col min="9754" max="9754" width="1" style="1" customWidth="1"/>
    <col min="9755" max="9755" width="3" style="1" customWidth="1"/>
    <col min="9756" max="9756" width="1" style="1" customWidth="1"/>
    <col min="9757" max="9984" width="3" style="1"/>
    <col min="9985" max="9985" width="21.28515625" style="1" bestFit="1" customWidth="1"/>
    <col min="9986" max="10001" width="2.85546875" style="1" customWidth="1"/>
    <col min="10002" max="10002" width="1.42578125" style="1" customWidth="1"/>
    <col min="10003" max="10008" width="3" style="1" customWidth="1"/>
    <col min="10009" max="10009" width="3.85546875" style="1" bestFit="1" customWidth="1"/>
    <col min="10010" max="10010" width="1" style="1" customWidth="1"/>
    <col min="10011" max="10011" width="3" style="1" customWidth="1"/>
    <col min="10012" max="10012" width="1" style="1" customWidth="1"/>
    <col min="10013" max="10240" width="3" style="1"/>
    <col min="10241" max="10241" width="21.28515625" style="1" bestFit="1" customWidth="1"/>
    <col min="10242" max="10257" width="2.85546875" style="1" customWidth="1"/>
    <col min="10258" max="10258" width="1.42578125" style="1" customWidth="1"/>
    <col min="10259" max="10264" width="3" style="1" customWidth="1"/>
    <col min="10265" max="10265" width="3.85546875" style="1" bestFit="1" customWidth="1"/>
    <col min="10266" max="10266" width="1" style="1" customWidth="1"/>
    <col min="10267" max="10267" width="3" style="1" customWidth="1"/>
    <col min="10268" max="10268" width="1" style="1" customWidth="1"/>
    <col min="10269" max="10496" width="3" style="1"/>
    <col min="10497" max="10497" width="21.28515625" style="1" bestFit="1" customWidth="1"/>
    <col min="10498" max="10513" width="2.85546875" style="1" customWidth="1"/>
    <col min="10514" max="10514" width="1.42578125" style="1" customWidth="1"/>
    <col min="10515" max="10520" width="3" style="1" customWidth="1"/>
    <col min="10521" max="10521" width="3.85546875" style="1" bestFit="1" customWidth="1"/>
    <col min="10522" max="10522" width="1" style="1" customWidth="1"/>
    <col min="10523" max="10523" width="3" style="1" customWidth="1"/>
    <col min="10524" max="10524" width="1" style="1" customWidth="1"/>
    <col min="10525" max="10752" width="3" style="1"/>
    <col min="10753" max="10753" width="21.28515625" style="1" bestFit="1" customWidth="1"/>
    <col min="10754" max="10769" width="2.85546875" style="1" customWidth="1"/>
    <col min="10770" max="10770" width="1.42578125" style="1" customWidth="1"/>
    <col min="10771" max="10776" width="3" style="1" customWidth="1"/>
    <col min="10777" max="10777" width="3.85546875" style="1" bestFit="1" customWidth="1"/>
    <col min="10778" max="10778" width="1" style="1" customWidth="1"/>
    <col min="10779" max="10779" width="3" style="1" customWidth="1"/>
    <col min="10780" max="10780" width="1" style="1" customWidth="1"/>
    <col min="10781" max="11008" width="3" style="1"/>
    <col min="11009" max="11009" width="21.28515625" style="1" bestFit="1" customWidth="1"/>
    <col min="11010" max="11025" width="2.85546875" style="1" customWidth="1"/>
    <col min="11026" max="11026" width="1.42578125" style="1" customWidth="1"/>
    <col min="11027" max="11032" width="3" style="1" customWidth="1"/>
    <col min="11033" max="11033" width="3.85546875" style="1" bestFit="1" customWidth="1"/>
    <col min="11034" max="11034" width="1" style="1" customWidth="1"/>
    <col min="11035" max="11035" width="3" style="1" customWidth="1"/>
    <col min="11036" max="11036" width="1" style="1" customWidth="1"/>
    <col min="11037" max="11264" width="3" style="1"/>
    <col min="11265" max="11265" width="21.28515625" style="1" bestFit="1" customWidth="1"/>
    <col min="11266" max="11281" width="2.85546875" style="1" customWidth="1"/>
    <col min="11282" max="11282" width="1.42578125" style="1" customWidth="1"/>
    <col min="11283" max="11288" width="3" style="1" customWidth="1"/>
    <col min="11289" max="11289" width="3.85546875" style="1" bestFit="1" customWidth="1"/>
    <col min="11290" max="11290" width="1" style="1" customWidth="1"/>
    <col min="11291" max="11291" width="3" style="1" customWidth="1"/>
    <col min="11292" max="11292" width="1" style="1" customWidth="1"/>
    <col min="11293" max="11520" width="3" style="1"/>
    <col min="11521" max="11521" width="21.28515625" style="1" bestFit="1" customWidth="1"/>
    <col min="11522" max="11537" width="2.85546875" style="1" customWidth="1"/>
    <col min="11538" max="11538" width="1.42578125" style="1" customWidth="1"/>
    <col min="11539" max="11544" width="3" style="1" customWidth="1"/>
    <col min="11545" max="11545" width="3.85546875" style="1" bestFit="1" customWidth="1"/>
    <col min="11546" max="11546" width="1" style="1" customWidth="1"/>
    <col min="11547" max="11547" width="3" style="1" customWidth="1"/>
    <col min="11548" max="11548" width="1" style="1" customWidth="1"/>
    <col min="11549" max="11776" width="3" style="1"/>
    <col min="11777" max="11777" width="21.28515625" style="1" bestFit="1" customWidth="1"/>
    <col min="11778" max="11793" width="2.85546875" style="1" customWidth="1"/>
    <col min="11794" max="11794" width="1.42578125" style="1" customWidth="1"/>
    <col min="11795" max="11800" width="3" style="1" customWidth="1"/>
    <col min="11801" max="11801" width="3.85546875" style="1" bestFit="1" customWidth="1"/>
    <col min="11802" max="11802" width="1" style="1" customWidth="1"/>
    <col min="11803" max="11803" width="3" style="1" customWidth="1"/>
    <col min="11804" max="11804" width="1" style="1" customWidth="1"/>
    <col min="11805" max="12032" width="3" style="1"/>
    <col min="12033" max="12033" width="21.28515625" style="1" bestFit="1" customWidth="1"/>
    <col min="12034" max="12049" width="2.85546875" style="1" customWidth="1"/>
    <col min="12050" max="12050" width="1.42578125" style="1" customWidth="1"/>
    <col min="12051" max="12056" width="3" style="1" customWidth="1"/>
    <col min="12057" max="12057" width="3.85546875" style="1" bestFit="1" customWidth="1"/>
    <col min="12058" max="12058" width="1" style="1" customWidth="1"/>
    <col min="12059" max="12059" width="3" style="1" customWidth="1"/>
    <col min="12060" max="12060" width="1" style="1" customWidth="1"/>
    <col min="12061" max="12288" width="3" style="1"/>
    <col min="12289" max="12289" width="21.28515625" style="1" bestFit="1" customWidth="1"/>
    <col min="12290" max="12305" width="2.85546875" style="1" customWidth="1"/>
    <col min="12306" max="12306" width="1.42578125" style="1" customWidth="1"/>
    <col min="12307" max="12312" width="3" style="1" customWidth="1"/>
    <col min="12313" max="12313" width="3.85546875" style="1" bestFit="1" customWidth="1"/>
    <col min="12314" max="12314" width="1" style="1" customWidth="1"/>
    <col min="12315" max="12315" width="3" style="1" customWidth="1"/>
    <col min="12316" max="12316" width="1" style="1" customWidth="1"/>
    <col min="12317" max="12544" width="3" style="1"/>
    <col min="12545" max="12545" width="21.28515625" style="1" bestFit="1" customWidth="1"/>
    <col min="12546" max="12561" width="2.85546875" style="1" customWidth="1"/>
    <col min="12562" max="12562" width="1.42578125" style="1" customWidth="1"/>
    <col min="12563" max="12568" width="3" style="1" customWidth="1"/>
    <col min="12569" max="12569" width="3.85546875" style="1" bestFit="1" customWidth="1"/>
    <col min="12570" max="12570" width="1" style="1" customWidth="1"/>
    <col min="12571" max="12571" width="3" style="1" customWidth="1"/>
    <col min="12572" max="12572" width="1" style="1" customWidth="1"/>
    <col min="12573" max="12800" width="3" style="1"/>
    <col min="12801" max="12801" width="21.28515625" style="1" bestFit="1" customWidth="1"/>
    <col min="12802" max="12817" width="2.85546875" style="1" customWidth="1"/>
    <col min="12818" max="12818" width="1.42578125" style="1" customWidth="1"/>
    <col min="12819" max="12824" width="3" style="1" customWidth="1"/>
    <col min="12825" max="12825" width="3.85546875" style="1" bestFit="1" customWidth="1"/>
    <col min="12826" max="12826" width="1" style="1" customWidth="1"/>
    <col min="12827" max="12827" width="3" style="1" customWidth="1"/>
    <col min="12828" max="12828" width="1" style="1" customWidth="1"/>
    <col min="12829" max="13056" width="3" style="1"/>
    <col min="13057" max="13057" width="21.28515625" style="1" bestFit="1" customWidth="1"/>
    <col min="13058" max="13073" width="2.85546875" style="1" customWidth="1"/>
    <col min="13074" max="13074" width="1.42578125" style="1" customWidth="1"/>
    <col min="13075" max="13080" width="3" style="1" customWidth="1"/>
    <col min="13081" max="13081" width="3.85546875" style="1" bestFit="1" customWidth="1"/>
    <col min="13082" max="13082" width="1" style="1" customWidth="1"/>
    <col min="13083" max="13083" width="3" style="1" customWidth="1"/>
    <col min="13084" max="13084" width="1" style="1" customWidth="1"/>
    <col min="13085" max="13312" width="3" style="1"/>
    <col min="13313" max="13313" width="21.28515625" style="1" bestFit="1" customWidth="1"/>
    <col min="13314" max="13329" width="2.85546875" style="1" customWidth="1"/>
    <col min="13330" max="13330" width="1.42578125" style="1" customWidth="1"/>
    <col min="13331" max="13336" width="3" style="1" customWidth="1"/>
    <col min="13337" max="13337" width="3.85546875" style="1" bestFit="1" customWidth="1"/>
    <col min="13338" max="13338" width="1" style="1" customWidth="1"/>
    <col min="13339" max="13339" width="3" style="1" customWidth="1"/>
    <col min="13340" max="13340" width="1" style="1" customWidth="1"/>
    <col min="13341" max="13568" width="3" style="1"/>
    <col min="13569" max="13569" width="21.28515625" style="1" bestFit="1" customWidth="1"/>
    <col min="13570" max="13585" width="2.85546875" style="1" customWidth="1"/>
    <col min="13586" max="13586" width="1.42578125" style="1" customWidth="1"/>
    <col min="13587" max="13592" width="3" style="1" customWidth="1"/>
    <col min="13593" max="13593" width="3.85546875" style="1" bestFit="1" customWidth="1"/>
    <col min="13594" max="13594" width="1" style="1" customWidth="1"/>
    <col min="13595" max="13595" width="3" style="1" customWidth="1"/>
    <col min="13596" max="13596" width="1" style="1" customWidth="1"/>
    <col min="13597" max="13824" width="3" style="1"/>
    <col min="13825" max="13825" width="21.28515625" style="1" bestFit="1" customWidth="1"/>
    <col min="13826" max="13841" width="2.85546875" style="1" customWidth="1"/>
    <col min="13842" max="13842" width="1.42578125" style="1" customWidth="1"/>
    <col min="13843" max="13848" width="3" style="1" customWidth="1"/>
    <col min="13849" max="13849" width="3.85546875" style="1" bestFit="1" customWidth="1"/>
    <col min="13850" max="13850" width="1" style="1" customWidth="1"/>
    <col min="13851" max="13851" width="3" style="1" customWidth="1"/>
    <col min="13852" max="13852" width="1" style="1" customWidth="1"/>
    <col min="13853" max="14080" width="3" style="1"/>
    <col min="14081" max="14081" width="21.28515625" style="1" bestFit="1" customWidth="1"/>
    <col min="14082" max="14097" width="2.85546875" style="1" customWidth="1"/>
    <col min="14098" max="14098" width="1.42578125" style="1" customWidth="1"/>
    <col min="14099" max="14104" width="3" style="1" customWidth="1"/>
    <col min="14105" max="14105" width="3.85546875" style="1" bestFit="1" customWidth="1"/>
    <col min="14106" max="14106" width="1" style="1" customWidth="1"/>
    <col min="14107" max="14107" width="3" style="1" customWidth="1"/>
    <col min="14108" max="14108" width="1" style="1" customWidth="1"/>
    <col min="14109" max="14336" width="3" style="1"/>
    <col min="14337" max="14337" width="21.28515625" style="1" bestFit="1" customWidth="1"/>
    <col min="14338" max="14353" width="2.85546875" style="1" customWidth="1"/>
    <col min="14354" max="14354" width="1.42578125" style="1" customWidth="1"/>
    <col min="14355" max="14360" width="3" style="1" customWidth="1"/>
    <col min="14361" max="14361" width="3.85546875" style="1" bestFit="1" customWidth="1"/>
    <col min="14362" max="14362" width="1" style="1" customWidth="1"/>
    <col min="14363" max="14363" width="3" style="1" customWidth="1"/>
    <col min="14364" max="14364" width="1" style="1" customWidth="1"/>
    <col min="14365" max="14592" width="3" style="1"/>
    <col min="14593" max="14593" width="21.28515625" style="1" bestFit="1" customWidth="1"/>
    <col min="14594" max="14609" width="2.85546875" style="1" customWidth="1"/>
    <col min="14610" max="14610" width="1.42578125" style="1" customWidth="1"/>
    <col min="14611" max="14616" width="3" style="1" customWidth="1"/>
    <col min="14617" max="14617" width="3.85546875" style="1" bestFit="1" customWidth="1"/>
    <col min="14618" max="14618" width="1" style="1" customWidth="1"/>
    <col min="14619" max="14619" width="3" style="1" customWidth="1"/>
    <col min="14620" max="14620" width="1" style="1" customWidth="1"/>
    <col min="14621" max="14848" width="3" style="1"/>
    <col min="14849" max="14849" width="21.28515625" style="1" bestFit="1" customWidth="1"/>
    <col min="14850" max="14865" width="2.85546875" style="1" customWidth="1"/>
    <col min="14866" max="14866" width="1.42578125" style="1" customWidth="1"/>
    <col min="14867" max="14872" width="3" style="1" customWidth="1"/>
    <col min="14873" max="14873" width="3.85546875" style="1" bestFit="1" customWidth="1"/>
    <col min="14874" max="14874" width="1" style="1" customWidth="1"/>
    <col min="14875" max="14875" width="3" style="1" customWidth="1"/>
    <col min="14876" max="14876" width="1" style="1" customWidth="1"/>
    <col min="14877" max="15104" width="3" style="1"/>
    <col min="15105" max="15105" width="21.28515625" style="1" bestFit="1" customWidth="1"/>
    <col min="15106" max="15121" width="2.85546875" style="1" customWidth="1"/>
    <col min="15122" max="15122" width="1.42578125" style="1" customWidth="1"/>
    <col min="15123" max="15128" width="3" style="1" customWidth="1"/>
    <col min="15129" max="15129" width="3.85546875" style="1" bestFit="1" customWidth="1"/>
    <col min="15130" max="15130" width="1" style="1" customWidth="1"/>
    <col min="15131" max="15131" width="3" style="1" customWidth="1"/>
    <col min="15132" max="15132" width="1" style="1" customWidth="1"/>
    <col min="15133" max="15360" width="3" style="1"/>
    <col min="15361" max="15361" width="21.28515625" style="1" bestFit="1" customWidth="1"/>
    <col min="15362" max="15377" width="2.85546875" style="1" customWidth="1"/>
    <col min="15378" max="15378" width="1.42578125" style="1" customWidth="1"/>
    <col min="15379" max="15384" width="3" style="1" customWidth="1"/>
    <col min="15385" max="15385" width="3.85546875" style="1" bestFit="1" customWidth="1"/>
    <col min="15386" max="15386" width="1" style="1" customWidth="1"/>
    <col min="15387" max="15387" width="3" style="1" customWidth="1"/>
    <col min="15388" max="15388" width="1" style="1" customWidth="1"/>
    <col min="15389" max="15616" width="3" style="1"/>
    <col min="15617" max="15617" width="21.28515625" style="1" bestFit="1" customWidth="1"/>
    <col min="15618" max="15633" width="2.85546875" style="1" customWidth="1"/>
    <col min="15634" max="15634" width="1.42578125" style="1" customWidth="1"/>
    <col min="15635" max="15640" width="3" style="1" customWidth="1"/>
    <col min="15641" max="15641" width="3.85546875" style="1" bestFit="1" customWidth="1"/>
    <col min="15642" max="15642" width="1" style="1" customWidth="1"/>
    <col min="15643" max="15643" width="3" style="1" customWidth="1"/>
    <col min="15644" max="15644" width="1" style="1" customWidth="1"/>
    <col min="15645" max="15872" width="3" style="1"/>
    <col min="15873" max="15873" width="21.28515625" style="1" bestFit="1" customWidth="1"/>
    <col min="15874" max="15889" width="2.85546875" style="1" customWidth="1"/>
    <col min="15890" max="15890" width="1.42578125" style="1" customWidth="1"/>
    <col min="15891" max="15896" width="3" style="1" customWidth="1"/>
    <col min="15897" max="15897" width="3.85546875" style="1" bestFit="1" customWidth="1"/>
    <col min="15898" max="15898" width="1" style="1" customWidth="1"/>
    <col min="15899" max="15899" width="3" style="1" customWidth="1"/>
    <col min="15900" max="15900" width="1" style="1" customWidth="1"/>
    <col min="15901" max="16128" width="3" style="1"/>
    <col min="16129" max="16129" width="21.28515625" style="1" bestFit="1" customWidth="1"/>
    <col min="16130" max="16145" width="2.85546875" style="1" customWidth="1"/>
    <col min="16146" max="16146" width="1.42578125" style="1" customWidth="1"/>
    <col min="16147" max="16152" width="3" style="1" customWidth="1"/>
    <col min="16153" max="16153" width="3.85546875" style="1" bestFit="1" customWidth="1"/>
    <col min="16154" max="16154" width="1" style="1" customWidth="1"/>
    <col min="16155" max="16155" width="3" style="1" customWidth="1"/>
    <col min="16156" max="16156" width="1" style="1" customWidth="1"/>
    <col min="16157" max="16384" width="3" style="1"/>
  </cols>
  <sheetData>
    <row r="1" spans="1:33" ht="20.25" thickBot="1" x14ac:dyDescent="0.25">
      <c r="A1" s="55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81" t="s">
        <v>114</v>
      </c>
      <c r="T1" s="181"/>
      <c r="U1" s="181"/>
      <c r="V1" s="181"/>
      <c r="W1" s="181"/>
      <c r="X1" s="181"/>
      <c r="Y1" s="85"/>
      <c r="Z1" s="3"/>
      <c r="AA1" s="86"/>
      <c r="AB1" s="86"/>
      <c r="AC1" s="87"/>
      <c r="AD1" s="3"/>
    </row>
    <row r="2" spans="1:33" ht="33" customHeight="1" thickTop="1" thickBot="1" x14ac:dyDescent="0.4">
      <c r="A2" s="54" t="s">
        <v>168</v>
      </c>
      <c r="B2" s="51" t="str">
        <f>(A3)</f>
        <v>Böcskei B.</v>
      </c>
      <c r="C2" s="53"/>
      <c r="D2" s="51"/>
      <c r="E2" s="51"/>
      <c r="F2" s="52" t="str">
        <f>(A4)</f>
        <v>Svolik</v>
      </c>
      <c r="G2" s="51"/>
      <c r="H2" s="51"/>
      <c r="I2" s="51"/>
      <c r="J2" s="52" t="str">
        <f>(A5)</f>
        <v>Maczelka L.</v>
      </c>
      <c r="K2" s="51"/>
      <c r="L2" s="51"/>
      <c r="M2" s="51"/>
      <c r="N2" s="52" t="str">
        <f>(A6)</f>
        <v>Inczédi</v>
      </c>
      <c r="O2" s="51"/>
      <c r="P2" s="51"/>
      <c r="Q2" s="51"/>
      <c r="R2" s="50"/>
      <c r="S2" s="49" t="s">
        <v>10</v>
      </c>
      <c r="T2" s="48" t="s">
        <v>9</v>
      </c>
      <c r="U2" s="48" t="s">
        <v>8</v>
      </c>
      <c r="V2" s="48" t="s">
        <v>7</v>
      </c>
      <c r="W2" s="47" t="s">
        <v>6</v>
      </c>
      <c r="X2" s="47" t="s">
        <v>5</v>
      </c>
      <c r="Y2" s="46" t="s">
        <v>4</v>
      </c>
      <c r="Z2" s="3"/>
      <c r="AA2" s="46" t="s">
        <v>3</v>
      </c>
      <c r="AB2" s="12"/>
      <c r="AC2" s="45" t="s">
        <v>2</v>
      </c>
      <c r="AD2" s="3"/>
    </row>
    <row r="3" spans="1:33" ht="18.75" thickTop="1" x14ac:dyDescent="0.2">
      <c r="A3" s="44" t="s">
        <v>90</v>
      </c>
      <c r="B3" s="43"/>
      <c r="C3" s="42"/>
      <c r="D3" s="42"/>
      <c r="E3" s="42"/>
      <c r="F3" s="41">
        <v>3</v>
      </c>
      <c r="G3" s="40">
        <v>2</v>
      </c>
      <c r="H3" s="40">
        <v>1</v>
      </c>
      <c r="I3" s="39" t="str">
        <f>IF(G3=".","-",IF(G3&gt;H3,"g",IF(G3=H3,"d","v")))</f>
        <v>g</v>
      </c>
      <c r="J3" s="41">
        <v>2</v>
      </c>
      <c r="K3" s="40">
        <v>3</v>
      </c>
      <c r="L3" s="40">
        <v>3</v>
      </c>
      <c r="M3" s="39" t="str">
        <f>IF(K3=".","-",IF(K3&gt;L3,"g",IF(K3=L3,"d","v")))</f>
        <v>d</v>
      </c>
      <c r="N3" s="41">
        <v>1</v>
      </c>
      <c r="O3" s="40">
        <v>2</v>
      </c>
      <c r="P3" s="40">
        <v>0</v>
      </c>
      <c r="Q3" s="39" t="str">
        <f>IF(O3=".","-",IF(O3&gt;P3,"g",IF(O3=P3,"d","v")))</f>
        <v>g</v>
      </c>
      <c r="R3" s="114"/>
      <c r="S3" s="38">
        <f>SUM(T3:V3)</f>
        <v>3</v>
      </c>
      <c r="T3" s="37">
        <f>COUNTIF(B3:Q3,"g")</f>
        <v>2</v>
      </c>
      <c r="U3" s="37">
        <f>COUNTIF(B3:Q3,"d")</f>
        <v>1</v>
      </c>
      <c r="V3" s="37">
        <f>COUNTIF(B3:Q3,"v")</f>
        <v>0</v>
      </c>
      <c r="W3" s="28">
        <f>SUM(IF(G3&lt;&gt;".",G3)+IF(K3&lt;&gt;".",K3)+IF(O3&lt;&gt;".",O3))</f>
        <v>7</v>
      </c>
      <c r="X3" s="28">
        <f>SUM(IF(H3&lt;&gt;".",H3)+IF(L3&lt;&gt;".",L3)+IF(P3&lt;&gt;".",P3))</f>
        <v>4</v>
      </c>
      <c r="Y3" s="36">
        <f>SUM(T3*3+U3*1)</f>
        <v>7</v>
      </c>
      <c r="Z3" s="4"/>
      <c r="AA3" s="25">
        <f>RANK(Y3,$Y$3:$Y$6,0)</f>
        <v>1</v>
      </c>
      <c r="AB3" s="12"/>
      <c r="AC3" s="91">
        <f>SUM(W3-X3)</f>
        <v>3</v>
      </c>
      <c r="AD3" s="3"/>
      <c r="AF3" s="1" t="s">
        <v>205</v>
      </c>
    </row>
    <row r="4" spans="1:33" ht="18" x14ac:dyDescent="0.2">
      <c r="A4" s="35" t="s">
        <v>127</v>
      </c>
      <c r="B4" s="32">
        <v>3</v>
      </c>
      <c r="C4" s="29">
        <v>1</v>
      </c>
      <c r="D4" s="29">
        <v>2</v>
      </c>
      <c r="E4" s="31" t="str">
        <f>IF(C4=".","-",IF(C4&gt;D4,"g",IF(C4=D4,"d","v")))</f>
        <v>v</v>
      </c>
      <c r="F4" s="34"/>
      <c r="G4" s="33"/>
      <c r="H4" s="33"/>
      <c r="I4" s="33"/>
      <c r="J4" s="32">
        <v>1</v>
      </c>
      <c r="K4" s="29">
        <v>1</v>
      </c>
      <c r="L4" s="29">
        <v>2</v>
      </c>
      <c r="M4" s="31" t="str">
        <f>IF(K4=".","-",IF(K4&gt;L4,"g",IF(K4=L4,"d","v")))</f>
        <v>v</v>
      </c>
      <c r="N4" s="32">
        <v>2</v>
      </c>
      <c r="O4" s="29">
        <v>2</v>
      </c>
      <c r="P4" s="29">
        <v>0</v>
      </c>
      <c r="Q4" s="31" t="str">
        <f>IF(O4=".","-",IF(O4&gt;P4,"g",IF(O4=P4,"d","v")))</f>
        <v>g</v>
      </c>
      <c r="R4" s="115"/>
      <c r="S4" s="30">
        <f>SUM(T4:V4)</f>
        <v>3</v>
      </c>
      <c r="T4" s="29">
        <f>COUNTIF(B4:Q4,"g")</f>
        <v>1</v>
      </c>
      <c r="U4" s="29">
        <f>COUNTIF(B4:Q4,"d")</f>
        <v>0</v>
      </c>
      <c r="V4" s="29">
        <f>COUNTIF(B4:Q4,"v")</f>
        <v>2</v>
      </c>
      <c r="W4" s="28">
        <f>SUM(IF(C4&lt;&gt;".",C4)+IF(K4&lt;&gt;".",K4)+IF(O4&lt;&gt;".",O4))</f>
        <v>4</v>
      </c>
      <c r="X4" s="28">
        <f>SUM(IF(D4&lt;&gt;".",D4)+IF(L4&lt;&gt;".",L4)+IF(P4&lt;&gt;".",P4))</f>
        <v>4</v>
      </c>
      <c r="Y4" s="27">
        <f>SUM(T4*3+U4*1)</f>
        <v>3</v>
      </c>
      <c r="Z4" s="4"/>
      <c r="AA4" s="25">
        <f>RANK(Y4,$Y$3:$Y$6,0)</f>
        <v>3</v>
      </c>
      <c r="AB4" s="12"/>
      <c r="AC4" s="91">
        <f>SUM(W4-X4)</f>
        <v>0</v>
      </c>
      <c r="AD4" s="3"/>
      <c r="AF4" s="1" t="s">
        <v>207</v>
      </c>
    </row>
    <row r="5" spans="1:33" ht="18" x14ac:dyDescent="0.2">
      <c r="A5" s="35" t="s">
        <v>94</v>
      </c>
      <c r="B5" s="32">
        <v>2</v>
      </c>
      <c r="C5" s="29">
        <v>3</v>
      </c>
      <c r="D5" s="29">
        <v>3</v>
      </c>
      <c r="E5" s="31" t="str">
        <f>IF(C5=".","-",IF(C5&gt;D5,"g",IF(C5=D5,"d","v")))</f>
        <v>d</v>
      </c>
      <c r="F5" s="32">
        <v>1</v>
      </c>
      <c r="G5" s="29">
        <v>2</v>
      </c>
      <c r="H5" s="29">
        <v>1</v>
      </c>
      <c r="I5" s="31" t="str">
        <f>IF(G5=".","-",IF(G5&gt;H5,"g",IF(G5=H5,"d","v")))</f>
        <v>g</v>
      </c>
      <c r="J5" s="34"/>
      <c r="K5" s="33"/>
      <c r="L5" s="33"/>
      <c r="M5" s="33"/>
      <c r="N5" s="32">
        <v>3</v>
      </c>
      <c r="O5" s="29">
        <v>0</v>
      </c>
      <c r="P5" s="29">
        <v>1</v>
      </c>
      <c r="Q5" s="31" t="str">
        <f>IF(O5=".","-",IF(O5&gt;P5,"g",IF(O5=P5,"d","v")))</f>
        <v>v</v>
      </c>
      <c r="R5" s="115"/>
      <c r="S5" s="30">
        <f>SUM(T5:V5)</f>
        <v>3</v>
      </c>
      <c r="T5" s="29">
        <f>COUNTIF(B5:Q5,"g")</f>
        <v>1</v>
      </c>
      <c r="U5" s="29">
        <f>COUNTIF(B5:Q5,"d")</f>
        <v>1</v>
      </c>
      <c r="V5" s="29">
        <f>COUNTIF(B5:Q5,"v")</f>
        <v>1</v>
      </c>
      <c r="W5" s="28">
        <f>SUM(IF(G5&lt;&gt;".",G5)+IF(C5&lt;&gt;".",C5)+IF(O5&lt;&gt;".",O5))</f>
        <v>5</v>
      </c>
      <c r="X5" s="28">
        <f>SUM(IF(H5&lt;&gt;".",H5)+IF(D5&lt;&gt;".",D5)+IF(P5&lt;&gt;".",P5))</f>
        <v>5</v>
      </c>
      <c r="Y5" s="27">
        <f>SUM(T5*3+U5*1)</f>
        <v>4</v>
      </c>
      <c r="Z5" s="26"/>
      <c r="AA5" s="25">
        <f>RANK(Y5,$Y$3:$Y$6,0)</f>
        <v>2</v>
      </c>
      <c r="AB5" s="12"/>
      <c r="AC5" s="91">
        <f>SUM(W5-X5)</f>
        <v>0</v>
      </c>
      <c r="AD5" s="3"/>
      <c r="AF5" s="1" t="s">
        <v>206</v>
      </c>
    </row>
    <row r="6" spans="1:33" s="10" customFormat="1" ht="18.75" thickBot="1" x14ac:dyDescent="0.25">
      <c r="A6" s="35" t="s">
        <v>113</v>
      </c>
      <c r="B6" s="23">
        <v>1</v>
      </c>
      <c r="C6" s="18">
        <v>0</v>
      </c>
      <c r="D6" s="18">
        <v>2</v>
      </c>
      <c r="E6" s="22" t="str">
        <f>IF(C6=".","-",IF(C6&gt;D6,"g",IF(C6=D6,"d","v")))</f>
        <v>v</v>
      </c>
      <c r="F6" s="23">
        <v>2</v>
      </c>
      <c r="G6" s="18">
        <v>0</v>
      </c>
      <c r="H6" s="18">
        <v>2</v>
      </c>
      <c r="I6" s="22" t="str">
        <f>IF(G6=".","-",IF(G6&gt;H6,"g",IF(G6=H6,"d","v")))</f>
        <v>v</v>
      </c>
      <c r="J6" s="23">
        <v>3</v>
      </c>
      <c r="K6" s="18">
        <v>1</v>
      </c>
      <c r="L6" s="18">
        <v>0</v>
      </c>
      <c r="M6" s="22" t="str">
        <f>IF(K6=".","-",IF(K6&gt;L6,"g",IF(K6=L6,"d","v")))</f>
        <v>g</v>
      </c>
      <c r="N6" s="21"/>
      <c r="O6" s="20"/>
      <c r="P6" s="20"/>
      <c r="Q6" s="20"/>
      <c r="R6" s="116"/>
      <c r="S6" s="19">
        <f>SUM(T6:V6)</f>
        <v>3</v>
      </c>
      <c r="T6" s="18">
        <f>COUNTIF(B6:Q6,"g")</f>
        <v>1</v>
      </c>
      <c r="U6" s="18">
        <f>COUNTIF(B6:Q6,"d")</f>
        <v>0</v>
      </c>
      <c r="V6" s="18">
        <f>COUNTIF(B6:Q6,"v")</f>
        <v>2</v>
      </c>
      <c r="W6" s="17">
        <f>SUM(IF(G6&lt;&gt;".",G6)+IF(K6&lt;&gt;".",K6)+IF(C6&lt;&gt;".",C6))</f>
        <v>1</v>
      </c>
      <c r="X6" s="17">
        <f>SUM(IF(H6&lt;&gt;".",H6)+IF(L6&lt;&gt;".",L6)+IF(D6&lt;&gt;".",D6))</f>
        <v>4</v>
      </c>
      <c r="Y6" s="16">
        <f>SUM(T6*3+U6*1)</f>
        <v>3</v>
      </c>
      <c r="Z6" s="4"/>
      <c r="AA6" s="15">
        <f>RANK(Y6,$Y$3:$Y$6,0)</f>
        <v>3</v>
      </c>
      <c r="AB6" s="12"/>
      <c r="AC6" s="91">
        <f>SUM(W6-X6)</f>
        <v>-3</v>
      </c>
      <c r="AD6" s="4"/>
      <c r="AF6" s="10" t="s">
        <v>208</v>
      </c>
    </row>
    <row r="7" spans="1:33" s="10" customFormat="1" ht="3.75" customHeight="1" thickTop="1" x14ac:dyDescent="0.2">
      <c r="A7" s="4"/>
      <c r="B7" s="14"/>
      <c r="C7" s="11"/>
      <c r="D7" s="11"/>
      <c r="E7" s="13"/>
      <c r="F7" s="14"/>
      <c r="G7" s="11"/>
      <c r="H7" s="11"/>
      <c r="I7" s="13"/>
      <c r="J7" s="14"/>
      <c r="K7" s="11"/>
      <c r="L7" s="11"/>
      <c r="M7" s="13"/>
      <c r="N7" s="4"/>
      <c r="O7" s="4"/>
      <c r="P7" s="4"/>
      <c r="Q7" s="4"/>
      <c r="R7" s="4"/>
      <c r="S7" s="12"/>
      <c r="T7" s="12"/>
      <c r="U7" s="12"/>
      <c r="V7" s="12"/>
      <c r="W7" s="11"/>
      <c r="X7" s="11"/>
      <c r="Y7" s="11"/>
      <c r="Z7" s="4"/>
      <c r="AA7" s="4"/>
      <c r="AB7" s="4"/>
      <c r="AC7" s="4"/>
      <c r="AD7" s="4"/>
    </row>
    <row r="8" spans="1:33" s="10" customFormat="1" ht="20.25" x14ac:dyDescent="0.3">
      <c r="A8" s="9">
        <v>1</v>
      </c>
      <c r="B8" s="117"/>
      <c r="C8" s="6"/>
      <c r="D8" s="8"/>
      <c r="E8" s="6"/>
      <c r="F8" s="6"/>
      <c r="G8" s="6"/>
      <c r="H8" s="6"/>
      <c r="I8" s="6"/>
      <c r="J8" s="6"/>
      <c r="K8" s="118"/>
      <c r="L8" s="103" t="str">
        <f>($A$3)</f>
        <v>Böcskei B.</v>
      </c>
      <c r="M8" s="118"/>
      <c r="N8" s="7">
        <v>2</v>
      </c>
      <c r="O8" s="119" t="s">
        <v>1</v>
      </c>
      <c r="P8" s="7">
        <v>0</v>
      </c>
      <c r="Q8" s="6"/>
      <c r="R8" s="6"/>
      <c r="S8" s="105" t="str">
        <f>($A$6)</f>
        <v>Inczédi</v>
      </c>
      <c r="T8" s="8"/>
      <c r="U8" s="6"/>
      <c r="V8" s="6"/>
      <c r="W8" s="6"/>
      <c r="X8" s="78" t="s">
        <v>16</v>
      </c>
      <c r="Y8" s="78"/>
      <c r="Z8" s="78"/>
      <c r="AA8" s="126"/>
      <c r="AB8" s="126"/>
      <c r="AC8" s="78"/>
      <c r="AD8" s="78" t="s">
        <v>191</v>
      </c>
      <c r="AE8" s="78"/>
      <c r="AF8" s="124"/>
      <c r="AG8" s="124"/>
    </row>
    <row r="9" spans="1:33" ht="20.25" x14ac:dyDescent="0.3">
      <c r="A9" s="120"/>
      <c r="B9" s="4"/>
      <c r="C9" s="2"/>
      <c r="D9" s="2"/>
      <c r="E9" s="6"/>
      <c r="F9" s="6"/>
      <c r="G9" s="6"/>
      <c r="H9" s="6"/>
      <c r="I9" s="6"/>
      <c r="J9" s="6"/>
      <c r="K9" s="2"/>
      <c r="L9" s="103" t="str">
        <f>($A$4)</f>
        <v>Svolik</v>
      </c>
      <c r="M9" s="2"/>
      <c r="N9" s="7">
        <v>1</v>
      </c>
      <c r="O9" s="119" t="s">
        <v>1</v>
      </c>
      <c r="P9" s="7">
        <v>2</v>
      </c>
      <c r="Q9" s="2"/>
      <c r="R9" s="6"/>
      <c r="S9" s="105" t="str">
        <f>($A$5)</f>
        <v>Maczelka L.</v>
      </c>
      <c r="T9" s="2"/>
      <c r="U9" s="6"/>
      <c r="V9" s="6"/>
      <c r="W9" s="6"/>
      <c r="X9" s="78" t="s">
        <v>15</v>
      </c>
      <c r="Y9" s="78"/>
      <c r="Z9" s="79"/>
      <c r="AA9" s="126"/>
      <c r="AB9" s="126"/>
      <c r="AC9" s="79"/>
      <c r="AD9" s="79"/>
      <c r="AE9" s="79"/>
      <c r="AF9" s="125"/>
      <c r="AG9" s="125"/>
    </row>
    <row r="10" spans="1:33" ht="3.75" customHeight="1" x14ac:dyDescent="0.25">
      <c r="A10" s="120"/>
      <c r="B10" s="4"/>
      <c r="C10" s="121"/>
      <c r="D10" s="5"/>
      <c r="E10" s="4"/>
      <c r="F10" s="4"/>
      <c r="G10" s="4"/>
      <c r="H10" s="4"/>
      <c r="I10" s="4"/>
      <c r="J10" s="4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127"/>
      <c r="Y10" s="127"/>
      <c r="Z10" s="127"/>
      <c r="AA10" s="127"/>
      <c r="AB10" s="127"/>
      <c r="AC10" s="127"/>
      <c r="AD10" s="128"/>
      <c r="AE10" s="79"/>
      <c r="AF10" s="125"/>
      <c r="AG10" s="125"/>
    </row>
    <row r="11" spans="1:33" ht="20.25" x14ac:dyDescent="0.3">
      <c r="A11" s="9">
        <v>2</v>
      </c>
      <c r="B11" s="122"/>
      <c r="C11" s="2"/>
      <c r="D11" s="8"/>
      <c r="E11" s="6"/>
      <c r="F11" s="6"/>
      <c r="G11" s="6"/>
      <c r="H11" s="6"/>
      <c r="I11" s="6"/>
      <c r="J11" s="6"/>
      <c r="K11" s="2"/>
      <c r="L11" s="103" t="str">
        <f>($A$3)</f>
        <v>Böcskei B.</v>
      </c>
      <c r="M11" s="2"/>
      <c r="N11" s="7">
        <v>3</v>
      </c>
      <c r="O11" s="119" t="s">
        <v>1</v>
      </c>
      <c r="P11" s="7">
        <v>3</v>
      </c>
      <c r="Q11" s="2"/>
      <c r="R11" s="6"/>
      <c r="S11" s="105" t="str">
        <f>($A$5)</f>
        <v>Maczelka L.</v>
      </c>
      <c r="T11" s="6"/>
      <c r="U11" s="2"/>
      <c r="V11" s="2"/>
      <c r="W11" s="6"/>
      <c r="X11" s="78" t="s">
        <v>15</v>
      </c>
      <c r="Y11" s="78"/>
      <c r="Z11" s="79"/>
      <c r="AA11" s="126"/>
      <c r="AB11" s="126"/>
      <c r="AC11" s="79"/>
      <c r="AD11" s="79" t="s">
        <v>195</v>
      </c>
      <c r="AE11" s="79"/>
      <c r="AF11" s="125"/>
      <c r="AG11" s="125"/>
    </row>
    <row r="12" spans="1:33" ht="20.25" x14ac:dyDescent="0.3">
      <c r="A12" s="120"/>
      <c r="B12" s="4"/>
      <c r="C12" s="2"/>
      <c r="D12" s="2"/>
      <c r="E12" s="6"/>
      <c r="F12" s="6"/>
      <c r="G12" s="6"/>
      <c r="H12" s="6"/>
      <c r="I12" s="6"/>
      <c r="J12" s="2"/>
      <c r="K12" s="2"/>
      <c r="L12" s="103" t="str">
        <f>($A$4)</f>
        <v>Svolik</v>
      </c>
      <c r="M12" s="2"/>
      <c r="N12" s="7">
        <v>2</v>
      </c>
      <c r="O12" s="119" t="s">
        <v>1</v>
      </c>
      <c r="P12" s="7">
        <v>0</v>
      </c>
      <c r="Q12" s="2"/>
      <c r="R12" s="6"/>
      <c r="S12" s="105" t="str">
        <f>($A$6)</f>
        <v>Inczédi</v>
      </c>
      <c r="T12" s="6"/>
      <c r="U12" s="2"/>
      <c r="V12" s="2"/>
      <c r="W12" s="6"/>
      <c r="X12" s="78" t="s">
        <v>16</v>
      </c>
      <c r="Y12" s="78"/>
      <c r="Z12" s="79"/>
      <c r="AA12" s="126"/>
      <c r="AB12" s="126"/>
      <c r="AC12" s="79"/>
      <c r="AD12" s="79"/>
      <c r="AE12" s="79"/>
      <c r="AF12" s="125"/>
      <c r="AG12" s="125"/>
    </row>
    <row r="13" spans="1:33" ht="3.75" customHeight="1" x14ac:dyDescent="0.25">
      <c r="A13" s="120"/>
      <c r="B13" s="4"/>
      <c r="C13" s="123"/>
      <c r="D13" s="12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127"/>
      <c r="Y13" s="127"/>
      <c r="Z13" s="127"/>
      <c r="AA13" s="127"/>
      <c r="AB13" s="127"/>
      <c r="AC13" s="127"/>
      <c r="AD13" s="128"/>
      <c r="AE13" s="79"/>
      <c r="AF13" s="125"/>
      <c r="AG13" s="125"/>
    </row>
    <row r="14" spans="1:33" ht="20.25" x14ac:dyDescent="0.3">
      <c r="A14" s="9">
        <v>3</v>
      </c>
      <c r="B14" s="117"/>
      <c r="C14" s="2"/>
      <c r="D14" s="8"/>
      <c r="E14" s="6"/>
      <c r="F14" s="6"/>
      <c r="G14" s="6"/>
      <c r="H14" s="6"/>
      <c r="I14" s="6"/>
      <c r="J14" s="6"/>
      <c r="K14" s="2"/>
      <c r="L14" s="103" t="str">
        <f>($A$3)</f>
        <v>Böcskei B.</v>
      </c>
      <c r="M14" s="2"/>
      <c r="N14" s="7">
        <v>2</v>
      </c>
      <c r="O14" s="119" t="s">
        <v>1</v>
      </c>
      <c r="P14" s="7">
        <v>1</v>
      </c>
      <c r="Q14" s="2"/>
      <c r="R14" s="6"/>
      <c r="S14" s="105" t="str">
        <f>($A$4)</f>
        <v>Svolik</v>
      </c>
      <c r="T14" s="6"/>
      <c r="U14" s="6"/>
      <c r="V14" s="6"/>
      <c r="W14" s="6"/>
      <c r="X14" s="78" t="s">
        <v>16</v>
      </c>
      <c r="Y14" s="78"/>
      <c r="Z14" s="79"/>
      <c r="AA14" s="79"/>
      <c r="AB14" s="79"/>
      <c r="AC14" s="79"/>
      <c r="AD14" s="79" t="s">
        <v>193</v>
      </c>
      <c r="AE14" s="79"/>
      <c r="AF14" s="125"/>
      <c r="AG14" s="125"/>
    </row>
    <row r="15" spans="1:33" ht="20.25" x14ac:dyDescent="0.3">
      <c r="A15" s="120"/>
      <c r="B15" s="4"/>
      <c r="C15" s="2"/>
      <c r="D15" s="2"/>
      <c r="E15" s="6"/>
      <c r="F15" s="6"/>
      <c r="G15" s="6"/>
      <c r="H15" s="6"/>
      <c r="I15" s="6"/>
      <c r="J15" s="6"/>
      <c r="K15" s="2"/>
      <c r="L15" s="103" t="str">
        <f>($A$5)</f>
        <v>Maczelka L.</v>
      </c>
      <c r="M15" s="2"/>
      <c r="N15" s="7">
        <v>0</v>
      </c>
      <c r="O15" s="119" t="s">
        <v>1</v>
      </c>
      <c r="P15" s="7">
        <v>1</v>
      </c>
      <c r="Q15" s="2"/>
      <c r="R15" s="6"/>
      <c r="S15" s="105" t="str">
        <f>($A$6)</f>
        <v>Inczédi</v>
      </c>
      <c r="T15" s="6"/>
      <c r="U15" s="6"/>
      <c r="V15" s="6"/>
      <c r="W15" s="6"/>
      <c r="X15" s="78" t="s">
        <v>15</v>
      </c>
      <c r="Y15" s="78"/>
      <c r="Z15" s="79"/>
      <c r="AA15" s="79"/>
      <c r="AB15" s="79"/>
      <c r="AC15" s="79"/>
      <c r="AD15" s="79"/>
      <c r="AE15" s="79"/>
      <c r="AF15" s="125"/>
      <c r="AG15" s="125"/>
    </row>
    <row r="16" spans="1:33" ht="3.75" customHeight="1" x14ac:dyDescent="0.2">
      <c r="A16" s="120"/>
      <c r="B16" s="4"/>
      <c r="C16" s="121"/>
      <c r="D16" s="5"/>
      <c r="E16" s="4"/>
      <c r="F16" s="4"/>
      <c r="G16" s="4"/>
      <c r="H16" s="4"/>
      <c r="I16" s="4"/>
      <c r="J16" s="4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2"/>
    </row>
    <row r="17" spans="1:3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</sheetData>
  <mergeCells count="1">
    <mergeCell ref="S1:X1"/>
  </mergeCells>
  <conditionalFormatting sqref="E4:E6 I3 I5:I6 M3:M4 M6 Q3:Q5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N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40" ht="20.25" thickBot="1" x14ac:dyDescent="0.25">
      <c r="A1" s="55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83" t="s">
        <v>114</v>
      </c>
      <c r="AB1" s="84"/>
      <c r="AC1" s="84"/>
      <c r="AD1" s="84"/>
      <c r="AE1" s="84"/>
      <c r="AF1" s="84"/>
      <c r="AG1" s="85"/>
      <c r="AH1" s="3"/>
      <c r="AI1" s="86"/>
      <c r="AJ1" s="87"/>
      <c r="AK1" s="3"/>
      <c r="AL1" s="3"/>
    </row>
    <row r="2" spans="1:40" ht="33.75" customHeight="1" thickTop="1" thickBot="1" x14ac:dyDescent="0.4">
      <c r="A2" s="54" t="s">
        <v>171</v>
      </c>
      <c r="B2" s="51" t="str">
        <f>(A3)</f>
        <v>Incze</v>
      </c>
      <c r="C2" s="53"/>
      <c r="D2" s="51"/>
      <c r="E2" s="51"/>
      <c r="F2" s="52" t="str">
        <f>(A4)</f>
        <v>Széll</v>
      </c>
      <c r="G2" s="51"/>
      <c r="H2" s="51"/>
      <c r="I2" s="51"/>
      <c r="J2" s="52" t="str">
        <f>(A5)</f>
        <v>Aszalós A.</v>
      </c>
      <c r="K2" s="51"/>
      <c r="L2" s="51"/>
      <c r="M2" s="51"/>
      <c r="N2" s="52" t="str">
        <f>(A6)</f>
        <v>Balázs S.</v>
      </c>
      <c r="O2" s="51"/>
      <c r="P2" s="51"/>
      <c r="Q2" s="51"/>
      <c r="R2" s="52" t="str">
        <f>(A7)</f>
        <v>Aszalós L.</v>
      </c>
      <c r="S2" s="51"/>
      <c r="T2" s="51"/>
      <c r="U2" s="51"/>
      <c r="V2" s="52" t="str">
        <f>(A8)</f>
        <v>kimaradó</v>
      </c>
      <c r="W2" s="51"/>
      <c r="X2" s="51"/>
      <c r="Y2" s="51"/>
      <c r="Z2" s="50"/>
      <c r="AA2" s="49" t="s">
        <v>10</v>
      </c>
      <c r="AB2" s="48" t="s">
        <v>9</v>
      </c>
      <c r="AC2" s="48" t="s">
        <v>8</v>
      </c>
      <c r="AD2" s="48" t="s">
        <v>7</v>
      </c>
      <c r="AE2" s="47" t="s">
        <v>6</v>
      </c>
      <c r="AF2" s="47" t="s">
        <v>5</v>
      </c>
      <c r="AG2" s="46" t="s">
        <v>4</v>
      </c>
      <c r="AH2" s="3"/>
      <c r="AI2" s="46" t="s">
        <v>3</v>
      </c>
      <c r="AJ2" s="88"/>
      <c r="AK2" s="45" t="s">
        <v>2</v>
      </c>
      <c r="AL2" s="3"/>
    </row>
    <row r="3" spans="1:40" ht="18.75" thickTop="1" x14ac:dyDescent="0.2">
      <c r="A3" s="44" t="s">
        <v>121</v>
      </c>
      <c r="B3" s="43"/>
      <c r="C3" s="42"/>
      <c r="D3" s="42"/>
      <c r="E3" s="42"/>
      <c r="F3" s="41">
        <v>5</v>
      </c>
      <c r="G3" s="40">
        <f>(N26)</f>
        <v>0</v>
      </c>
      <c r="H3" s="40">
        <f>(P26)</f>
        <v>0</v>
      </c>
      <c r="I3" s="89" t="str">
        <f>IF(G3=".","-",IF(G3&gt;H3,"g",IF(G3=H3,"d","v")))</f>
        <v>d</v>
      </c>
      <c r="J3" s="41">
        <v>4</v>
      </c>
      <c r="K3" s="40">
        <f>(N24)</f>
        <v>3</v>
      </c>
      <c r="L3" s="40">
        <f>(P24)</f>
        <v>1</v>
      </c>
      <c r="M3" s="89" t="str">
        <f>IF(K3=".","-",IF(K3&gt;L3,"g",IF(K3=L3,"d","v")))</f>
        <v>g</v>
      </c>
      <c r="N3" s="41">
        <v>3</v>
      </c>
      <c r="O3" s="40">
        <f>(N19)</f>
        <v>3</v>
      </c>
      <c r="P3" s="40">
        <f>(P19)</f>
        <v>0</v>
      </c>
      <c r="Q3" s="89" t="str">
        <f>IF(O3=".","-",IF(O3&gt;P3,"g",IF(O3=P3,"d","v")))</f>
        <v>g</v>
      </c>
      <c r="R3" s="41">
        <v>2</v>
      </c>
      <c r="S3" s="40">
        <f>(N16)</f>
        <v>4</v>
      </c>
      <c r="T3" s="40">
        <f>(P16)</f>
        <v>0</v>
      </c>
      <c r="U3" s="89" t="str">
        <f>IF(S3=".","-",IF(S3&gt;T3,"g",IF(S3=T3,"d","v")))</f>
        <v>g</v>
      </c>
      <c r="V3" s="41">
        <v>1</v>
      </c>
      <c r="W3" s="40" t="str">
        <f>(N10)</f>
        <v>.</v>
      </c>
      <c r="X3" s="40" t="str">
        <f>(P10)</f>
        <v>.</v>
      </c>
      <c r="Y3" s="89" t="str">
        <f>IF(W3=".","-",IF(W3&gt;X3,"g",IF(W3=X3,"d","v")))</f>
        <v>-</v>
      </c>
      <c r="Z3" s="63"/>
      <c r="AA3" s="38">
        <f t="shared" ref="AA3:AA8" si="0">SUM(AB3:AD3)</f>
        <v>4</v>
      </c>
      <c r="AB3" s="37">
        <f t="shared" ref="AB3:AB8" si="1">COUNTIF(B3:Y3,"g")</f>
        <v>3</v>
      </c>
      <c r="AC3" s="37">
        <f t="shared" ref="AC3:AC8" si="2">COUNTIF(B3:Y3,"d")</f>
        <v>1</v>
      </c>
      <c r="AD3" s="37">
        <f t="shared" ref="AD3:AD8" si="3">COUNTIF(B3:Y3,"v")</f>
        <v>0</v>
      </c>
      <c r="AE3" s="28">
        <f>SUM(IF(G3&lt;&gt;".",G3)+IF(K3&lt;&gt;".",K3)+IF(O3&lt;&gt;".",O3)+IF(S3&lt;&gt;".",S3)+IF(W3&lt;&gt;".",W3))</f>
        <v>10</v>
      </c>
      <c r="AF3" s="28">
        <f>SUM(IF(H3&lt;&gt;".",H3)+IF(L3&lt;&gt;".",L3)+IF(P3&lt;&gt;".",P3)+IF(T3&lt;&gt;".",T3)+IF(X3&lt;&gt;".",X3))</f>
        <v>1</v>
      </c>
      <c r="AG3" s="36">
        <f t="shared" ref="AG3:AG8" si="4">SUM(AB3*3+AC3*1)</f>
        <v>10</v>
      </c>
      <c r="AH3" s="4"/>
      <c r="AI3" s="25">
        <f t="shared" ref="AI3:AI8" si="5">RANK(AG3,$AG$3:$AG$8,0)</f>
        <v>1</v>
      </c>
      <c r="AJ3" s="90"/>
      <c r="AK3" s="91">
        <f t="shared" ref="AK3:AK8" si="6">SUM(AE3-AF3)</f>
        <v>9</v>
      </c>
      <c r="AL3" s="3"/>
      <c r="AN3" s="1" t="s">
        <v>209</v>
      </c>
    </row>
    <row r="4" spans="1:40" ht="18" x14ac:dyDescent="0.2">
      <c r="A4" s="35" t="s">
        <v>173</v>
      </c>
      <c r="B4" s="32">
        <v>5</v>
      </c>
      <c r="C4" s="29">
        <f>(P26)</f>
        <v>0</v>
      </c>
      <c r="D4" s="29">
        <f>(N26)</f>
        <v>0</v>
      </c>
      <c r="E4" s="92" t="str">
        <f>IF(C4=".","-",IF(C4&gt;D4,"g",IF(C4=D4,"d","v")))</f>
        <v>d</v>
      </c>
      <c r="F4" s="34"/>
      <c r="G4" s="33"/>
      <c r="H4" s="33"/>
      <c r="I4" s="33"/>
      <c r="J4" s="32">
        <v>3</v>
      </c>
      <c r="K4" s="29">
        <f>(N18)</f>
        <v>1</v>
      </c>
      <c r="L4" s="29">
        <f>(P18)</f>
        <v>0</v>
      </c>
      <c r="M4" s="92" t="str">
        <f>IF(K4=".","-",IF(K4&gt;L4,"g",IF(K4=L4,"d","v")))</f>
        <v>g</v>
      </c>
      <c r="N4" s="32">
        <v>2</v>
      </c>
      <c r="O4" s="29">
        <f>(N15)</f>
        <v>3</v>
      </c>
      <c r="P4" s="29">
        <f>(P15)</f>
        <v>1</v>
      </c>
      <c r="Q4" s="92" t="str">
        <f>IF(O4=".","-",IF(O4&gt;P4,"g",IF(O4=P4,"d","v")))</f>
        <v>g</v>
      </c>
      <c r="R4" s="32">
        <v>1</v>
      </c>
      <c r="S4" s="29">
        <f>(N12)</f>
        <v>1</v>
      </c>
      <c r="T4" s="29">
        <f>(P12)</f>
        <v>1</v>
      </c>
      <c r="U4" s="92" t="str">
        <f>IF(S4=".","-",IF(S4&gt;T4,"g",IF(S4=T4,"d","v")))</f>
        <v>d</v>
      </c>
      <c r="V4" s="32">
        <v>4</v>
      </c>
      <c r="W4" s="29" t="str">
        <f>(N23)</f>
        <v>.</v>
      </c>
      <c r="X4" s="29" t="str">
        <f>(P23)</f>
        <v>.</v>
      </c>
      <c r="Y4" s="92" t="str">
        <f>IF(W4=".","-",IF(W4&gt;X4,"g",IF(W4=X4,"d","v")))</f>
        <v>-</v>
      </c>
      <c r="Z4" s="62"/>
      <c r="AA4" s="30">
        <f t="shared" si="0"/>
        <v>4</v>
      </c>
      <c r="AB4" s="29">
        <f t="shared" si="1"/>
        <v>2</v>
      </c>
      <c r="AC4" s="29">
        <f t="shared" si="2"/>
        <v>2</v>
      </c>
      <c r="AD4" s="29">
        <f t="shared" si="3"/>
        <v>0</v>
      </c>
      <c r="AE4" s="93">
        <f>SUM(IF(C4&lt;&gt;".",C4)+IF(K4&lt;&gt;".",K4)+IF(O4&lt;&gt;".",O4)+IF(S4&lt;&gt;".",S4)+IF(W4&lt;&gt;".",W4))</f>
        <v>5</v>
      </c>
      <c r="AF4" s="93">
        <f>SUM(IF(D4&lt;&gt;".",D4)+IF(L4&lt;&gt;".",L4)+IF(P4&lt;&gt;".",P4)+IF(T4&lt;&gt;".",T4)+IF(X4&lt;&gt;".",X4))</f>
        <v>2</v>
      </c>
      <c r="AG4" s="27">
        <f t="shared" si="4"/>
        <v>8</v>
      </c>
      <c r="AH4" s="4"/>
      <c r="AI4" s="25">
        <f t="shared" si="5"/>
        <v>2</v>
      </c>
      <c r="AJ4" s="90"/>
      <c r="AK4" s="91">
        <f t="shared" si="6"/>
        <v>3</v>
      </c>
      <c r="AL4" s="3"/>
      <c r="AN4" s="1" t="s">
        <v>206</v>
      </c>
    </row>
    <row r="5" spans="1:40" ht="18" x14ac:dyDescent="0.2">
      <c r="A5" s="35" t="s">
        <v>102</v>
      </c>
      <c r="B5" s="32">
        <v>4</v>
      </c>
      <c r="C5" s="29">
        <f>(P24)</f>
        <v>1</v>
      </c>
      <c r="D5" s="29">
        <f>(N24)</f>
        <v>3</v>
      </c>
      <c r="E5" s="92" t="str">
        <f>IF(C5=".","-",IF(C5&gt;D5,"g",IF(C5=D5,"d","v")))</f>
        <v>v</v>
      </c>
      <c r="F5" s="32">
        <v>3</v>
      </c>
      <c r="G5" s="29">
        <f>(P18)</f>
        <v>0</v>
      </c>
      <c r="H5" s="29">
        <f>(N18)</f>
        <v>1</v>
      </c>
      <c r="I5" s="92" t="str">
        <f>IF(G5=".","-",IF(G5&gt;H5,"g",IF(G5=H5,"d","v")))</f>
        <v>v</v>
      </c>
      <c r="J5" s="94"/>
      <c r="K5" s="33"/>
      <c r="L5" s="33"/>
      <c r="M5" s="33"/>
      <c r="N5" s="32">
        <v>1</v>
      </c>
      <c r="O5" s="29">
        <f>(N11)</f>
        <v>1</v>
      </c>
      <c r="P5" s="29">
        <f>(P11)</f>
        <v>1</v>
      </c>
      <c r="Q5" s="92" t="str">
        <f>IF(O5=".","-",IF(O5&gt;P5,"g",IF(O5=P5,"d","v")))</f>
        <v>d</v>
      </c>
      <c r="R5" s="32">
        <v>5</v>
      </c>
      <c r="S5" s="29">
        <f>(N27)</f>
        <v>0</v>
      </c>
      <c r="T5" s="29">
        <f>(P27)</f>
        <v>2</v>
      </c>
      <c r="U5" s="92" t="str">
        <f>IF(S5=".","-",IF(S5&gt;T5,"g",IF(S5=T5,"d","v")))</f>
        <v>v</v>
      </c>
      <c r="V5" s="32">
        <v>2</v>
      </c>
      <c r="W5" s="29" t="str">
        <f>(N14)</f>
        <v>.</v>
      </c>
      <c r="X5" s="29" t="str">
        <f>(P14)</f>
        <v>.</v>
      </c>
      <c r="Y5" s="92" t="str">
        <f>IF(W5=".","-",IF(W5&gt;X5,"g",IF(W5=X5,"d","v")))</f>
        <v>-</v>
      </c>
      <c r="Z5" s="62"/>
      <c r="AA5" s="30">
        <f t="shared" si="0"/>
        <v>4</v>
      </c>
      <c r="AB5" s="29">
        <f t="shared" si="1"/>
        <v>0</v>
      </c>
      <c r="AC5" s="29">
        <f t="shared" si="2"/>
        <v>1</v>
      </c>
      <c r="AD5" s="29">
        <f t="shared" si="3"/>
        <v>3</v>
      </c>
      <c r="AE5" s="93">
        <f>SUM(IF(C5&lt;&gt;".",C5)+IF(G5&lt;&gt;".",G5)+IF(O5&lt;&gt;".",O5)+IF(S5&lt;&gt;".",S5)+IF(W5&lt;&gt;".",W5))</f>
        <v>2</v>
      </c>
      <c r="AF5" s="93">
        <f>SUM(IF(H5&lt;&gt;".",H5)+IF(D5&lt;&gt;".",D5)+IF(P5&lt;&gt;".",P5)+IF(T5&lt;&gt;".",T5)+IF(X5&lt;&gt;".",X5))</f>
        <v>7</v>
      </c>
      <c r="AG5" s="27">
        <f t="shared" si="4"/>
        <v>1</v>
      </c>
      <c r="AH5" s="4"/>
      <c r="AI5" s="25">
        <f t="shared" si="5"/>
        <v>5</v>
      </c>
      <c r="AJ5" s="90"/>
      <c r="AK5" s="91">
        <f t="shared" si="6"/>
        <v>-5</v>
      </c>
      <c r="AL5" s="3"/>
      <c r="AN5" s="1" t="s">
        <v>210</v>
      </c>
    </row>
    <row r="6" spans="1:40" ht="18" x14ac:dyDescent="0.2">
      <c r="A6" s="35" t="s">
        <v>106</v>
      </c>
      <c r="B6" s="32">
        <v>3</v>
      </c>
      <c r="C6" s="29">
        <f>(P19)</f>
        <v>0</v>
      </c>
      <c r="D6" s="29">
        <f>(N19)</f>
        <v>3</v>
      </c>
      <c r="E6" s="92" t="str">
        <f>IF(C6=".","-",IF(C6&gt;D6,"g",IF(C6=D6,"d","v")))</f>
        <v>v</v>
      </c>
      <c r="F6" s="32">
        <v>2</v>
      </c>
      <c r="G6" s="29">
        <f>(P15)</f>
        <v>1</v>
      </c>
      <c r="H6" s="29">
        <f>(N15)</f>
        <v>3</v>
      </c>
      <c r="I6" s="92" t="str">
        <f>IF(G6=".","-",IF(G6&gt;H6,"g",IF(G6=H6,"d","v")))</f>
        <v>v</v>
      </c>
      <c r="J6" s="32">
        <v>1</v>
      </c>
      <c r="K6" s="29">
        <f>(P11)</f>
        <v>1</v>
      </c>
      <c r="L6" s="29">
        <f>(N11)</f>
        <v>1</v>
      </c>
      <c r="M6" s="92" t="str">
        <f>IF(K6=".","-",IF(K6&gt;L6,"g",IF(K6=L6,"d","v")))</f>
        <v>d</v>
      </c>
      <c r="N6" s="34"/>
      <c r="O6" s="33"/>
      <c r="P6" s="33"/>
      <c r="Q6" s="33"/>
      <c r="R6" s="32">
        <v>4</v>
      </c>
      <c r="S6" s="29">
        <f>(N22)</f>
        <v>2</v>
      </c>
      <c r="T6" s="29">
        <f>(P22)</f>
        <v>1</v>
      </c>
      <c r="U6" s="92" t="str">
        <f>IF(S6=".","-",IF(S6&gt;T6,"g",IF(S6=T6,"d","v")))</f>
        <v>g</v>
      </c>
      <c r="V6" s="32">
        <v>5</v>
      </c>
      <c r="W6" s="29" t="str">
        <f>(N28)</f>
        <v>.</v>
      </c>
      <c r="X6" s="29" t="str">
        <f>(P28)</f>
        <v>.</v>
      </c>
      <c r="Y6" s="92" t="str">
        <f>IF(W6=".","-",IF(W6&gt;X6,"g",IF(W6=X6,"d","v")))</f>
        <v>-</v>
      </c>
      <c r="Z6" s="62"/>
      <c r="AA6" s="30">
        <f t="shared" si="0"/>
        <v>4</v>
      </c>
      <c r="AB6" s="29">
        <f t="shared" si="1"/>
        <v>1</v>
      </c>
      <c r="AC6" s="29">
        <f t="shared" si="2"/>
        <v>1</v>
      </c>
      <c r="AD6" s="29">
        <f t="shared" si="3"/>
        <v>2</v>
      </c>
      <c r="AE6" s="93">
        <f>SUM(IF(G6&lt;&gt;".",G6)+IF(K6&lt;&gt;".",K6)+IF(C6&lt;&gt;".",C6)+IF(S6&lt;&gt;".",S6)+IF(W6&lt;&gt;".",W6))</f>
        <v>4</v>
      </c>
      <c r="AF6" s="93">
        <f>SUM(IF(H6&lt;&gt;".",H6)+IF(L6&lt;&gt;".",L6)+IF(D6&lt;&gt;".",D6)+IF(T6&lt;&gt;".",T6)+IF(X6&lt;&gt;".",X6))</f>
        <v>8</v>
      </c>
      <c r="AG6" s="27">
        <f t="shared" si="4"/>
        <v>4</v>
      </c>
      <c r="AH6" s="4"/>
      <c r="AI6" s="25">
        <f t="shared" si="5"/>
        <v>3</v>
      </c>
      <c r="AJ6" s="90"/>
      <c r="AK6" s="91">
        <f t="shared" si="6"/>
        <v>-4</v>
      </c>
      <c r="AL6" s="3"/>
      <c r="AN6" s="1" t="s">
        <v>207</v>
      </c>
    </row>
    <row r="7" spans="1:40" ht="18" x14ac:dyDescent="0.2">
      <c r="A7" s="35" t="s">
        <v>107</v>
      </c>
      <c r="B7" s="32">
        <v>2</v>
      </c>
      <c r="C7" s="29">
        <f>(P16)</f>
        <v>0</v>
      </c>
      <c r="D7" s="29">
        <f>(N16)</f>
        <v>4</v>
      </c>
      <c r="E7" s="92" t="str">
        <f>IF(C7=".","-",IF(C7&gt;D7,"g",IF(C7=D7,"d","v")))</f>
        <v>v</v>
      </c>
      <c r="F7" s="32">
        <v>1</v>
      </c>
      <c r="G7" s="29">
        <f>(P12)</f>
        <v>1</v>
      </c>
      <c r="H7" s="29">
        <f>(N12)</f>
        <v>1</v>
      </c>
      <c r="I7" s="92" t="str">
        <f>IF(G7=".","-",IF(G7&gt;H7,"g",IF(G7=H7,"d","v")))</f>
        <v>d</v>
      </c>
      <c r="J7" s="32">
        <v>5</v>
      </c>
      <c r="K7" s="29">
        <f>(P27)</f>
        <v>2</v>
      </c>
      <c r="L7" s="29">
        <f>(N27)</f>
        <v>0</v>
      </c>
      <c r="M7" s="92" t="str">
        <f>IF(K7=".","-",IF(K7&gt;L7,"g",IF(K7=L7,"d","v")))</f>
        <v>g</v>
      </c>
      <c r="N7" s="32">
        <v>4</v>
      </c>
      <c r="O7" s="29">
        <f>(P22)</f>
        <v>1</v>
      </c>
      <c r="P7" s="29">
        <f>(N22)</f>
        <v>2</v>
      </c>
      <c r="Q7" s="92" t="str">
        <f>IF(O7=".","-",IF(O7&gt;P7,"g",IF(O7=P7,"d","v")))</f>
        <v>v</v>
      </c>
      <c r="R7" s="34"/>
      <c r="S7" s="33"/>
      <c r="T7" s="33"/>
      <c r="U7" s="33"/>
      <c r="V7" s="32">
        <v>3</v>
      </c>
      <c r="W7" s="29" t="str">
        <f>(N20)</f>
        <v>.</v>
      </c>
      <c r="X7" s="29" t="str">
        <f>(P20)</f>
        <v>.</v>
      </c>
      <c r="Y7" s="92" t="str">
        <f>IF(W7=".","-",IF(W7&gt;X7,"g",IF(W7=X7,"d","v")))</f>
        <v>-</v>
      </c>
      <c r="Z7" s="62"/>
      <c r="AA7" s="30">
        <f t="shared" si="0"/>
        <v>4</v>
      </c>
      <c r="AB7" s="29">
        <f t="shared" si="1"/>
        <v>1</v>
      </c>
      <c r="AC7" s="29">
        <f t="shared" si="2"/>
        <v>1</v>
      </c>
      <c r="AD7" s="29">
        <f t="shared" si="3"/>
        <v>2</v>
      </c>
      <c r="AE7" s="93">
        <f>SUM(IF(G7&lt;&gt;".",G7)+IF(K7&lt;&gt;".",K7)+IF(O7&lt;&gt;".",O7)+IF(C7&lt;&gt;".",C7)+IF(W7&lt;&gt;".",W7))</f>
        <v>4</v>
      </c>
      <c r="AF7" s="93">
        <f>SUM(IF(H7&lt;&gt;".",H7)+IF(L7&lt;&gt;".",L7)+IF(P7&lt;&gt;".",P7)+IF(D7&lt;&gt;".",D7)+IF(X7&lt;&gt;".",X7))</f>
        <v>7</v>
      </c>
      <c r="AG7" s="27">
        <f t="shared" si="4"/>
        <v>4</v>
      </c>
      <c r="AH7" s="26"/>
      <c r="AI7" s="25">
        <f t="shared" si="5"/>
        <v>3</v>
      </c>
      <c r="AJ7" s="90"/>
      <c r="AK7" s="91">
        <f t="shared" si="6"/>
        <v>-3</v>
      </c>
      <c r="AL7" s="3"/>
      <c r="AN7" s="1" t="s">
        <v>208</v>
      </c>
    </row>
    <row r="8" spans="1:40" s="10" customFormat="1" ht="18.75" thickBot="1" x14ac:dyDescent="0.25">
      <c r="A8" s="24" t="s">
        <v>122</v>
      </c>
      <c r="B8" s="23">
        <v>1</v>
      </c>
      <c r="C8" s="18" t="str">
        <f>(P10)</f>
        <v>.</v>
      </c>
      <c r="D8" s="18" t="str">
        <f>(N10)</f>
        <v>.</v>
      </c>
      <c r="E8" s="95" t="str">
        <f>IF(C8=".","-",IF(C8&gt;D8,"g",IF(C8=D8,"d","v")))</f>
        <v>-</v>
      </c>
      <c r="F8" s="23">
        <v>4</v>
      </c>
      <c r="G8" s="18" t="str">
        <f>(P23)</f>
        <v>.</v>
      </c>
      <c r="H8" s="18" t="str">
        <f>(N23)</f>
        <v>.</v>
      </c>
      <c r="I8" s="95" t="str">
        <f>IF(G8=".","-",IF(G8&gt;H8,"g",IF(G8=H8,"d","v")))</f>
        <v>-</v>
      </c>
      <c r="J8" s="23">
        <v>2</v>
      </c>
      <c r="K8" s="18" t="str">
        <f>(P14)</f>
        <v>.</v>
      </c>
      <c r="L8" s="18" t="str">
        <f>(N14)</f>
        <v>.</v>
      </c>
      <c r="M8" s="95" t="str">
        <f>IF(K8=".","-",IF(K8&gt;L8,"g",IF(K8=L8,"d","v")))</f>
        <v>-</v>
      </c>
      <c r="N8" s="23">
        <v>5</v>
      </c>
      <c r="O8" s="18" t="str">
        <f>(X6)</f>
        <v>.</v>
      </c>
      <c r="P8" s="18" t="str">
        <f>(W6)</f>
        <v>.</v>
      </c>
      <c r="Q8" s="95" t="str">
        <f>IF(O8=".","-",IF(O8&gt;P8,"g",IF(O8=P8,"d","v")))</f>
        <v>-</v>
      </c>
      <c r="R8" s="23">
        <v>3</v>
      </c>
      <c r="S8" s="18" t="str">
        <f>(P20)</f>
        <v>.</v>
      </c>
      <c r="T8" s="18" t="str">
        <f>(N20)</f>
        <v>.</v>
      </c>
      <c r="U8" s="95" t="str">
        <f>IF(S8=".","-",IF(S8&gt;T8,"g",IF(S8=T8,"d","v")))</f>
        <v>-</v>
      </c>
      <c r="V8" s="21"/>
      <c r="W8" s="20"/>
      <c r="X8" s="20"/>
      <c r="Y8" s="20"/>
      <c r="Z8" s="50"/>
      <c r="AA8" s="19">
        <f t="shared" si="0"/>
        <v>0</v>
      </c>
      <c r="AB8" s="18">
        <f t="shared" si="1"/>
        <v>0</v>
      </c>
      <c r="AC8" s="18">
        <f t="shared" si="2"/>
        <v>0</v>
      </c>
      <c r="AD8" s="18">
        <f t="shared" si="3"/>
        <v>0</v>
      </c>
      <c r="AE8" s="17">
        <f>SUM(IF(G8&lt;&gt;".",G8)+IF(K8&lt;&gt;".",K8)+IF(O8&lt;&gt;".",O8)+IF(S8&lt;&gt;".",S8)+IF(C8&lt;&gt;".",C8))</f>
        <v>0</v>
      </c>
      <c r="AF8" s="17">
        <f>SUM(IF(H8&lt;&gt;".",H8)+IF(L8&lt;&gt;".",L8)+IF(P8&lt;&gt;".",P8)+IF(T8&lt;&gt;".",T8)+IF(D8&lt;&gt;".",D8))</f>
        <v>0</v>
      </c>
      <c r="AG8" s="16">
        <f t="shared" si="4"/>
        <v>0</v>
      </c>
      <c r="AH8" s="4"/>
      <c r="AI8" s="15">
        <f t="shared" si="5"/>
        <v>6</v>
      </c>
      <c r="AJ8" s="90"/>
      <c r="AK8" s="91">
        <f t="shared" si="6"/>
        <v>0</v>
      </c>
      <c r="AL8" s="4"/>
    </row>
    <row r="9" spans="1:40" s="10" customFormat="1" ht="3.75" customHeight="1" thickTop="1" x14ac:dyDescent="0.2">
      <c r="A9" s="4"/>
      <c r="B9" s="96"/>
      <c r="C9" s="11"/>
      <c r="D9" s="11"/>
      <c r="E9" s="97"/>
      <c r="F9" s="96"/>
      <c r="G9" s="11"/>
      <c r="H9" s="11"/>
      <c r="I9" s="97"/>
      <c r="J9" s="96"/>
      <c r="K9" s="11"/>
      <c r="L9" s="11"/>
      <c r="M9" s="97"/>
      <c r="N9" s="96"/>
      <c r="O9" s="11"/>
      <c r="P9" s="11"/>
      <c r="Q9" s="97"/>
      <c r="R9" s="96"/>
      <c r="S9" s="11"/>
      <c r="T9" s="11"/>
      <c r="U9" s="97"/>
      <c r="V9" s="4"/>
      <c r="W9" s="4"/>
      <c r="X9" s="4"/>
      <c r="Y9" s="4"/>
      <c r="Z9" s="4"/>
      <c r="AA9" s="98"/>
      <c r="AB9" s="12"/>
      <c r="AC9" s="12"/>
      <c r="AD9" s="12"/>
      <c r="AE9" s="99"/>
      <c r="AF9" s="99"/>
      <c r="AG9" s="61"/>
      <c r="AH9" s="4"/>
      <c r="AI9" s="4"/>
      <c r="AJ9" s="4"/>
      <c r="AK9" s="4"/>
      <c r="AL9" s="4"/>
    </row>
    <row r="10" spans="1:40" s="10" customFormat="1" ht="20.25" x14ac:dyDescent="0.3">
      <c r="A10" s="100">
        <v>1</v>
      </c>
      <c r="B10" s="101"/>
      <c r="C10" s="1"/>
      <c r="D10" s="102"/>
      <c r="K10" s="1"/>
      <c r="L10" s="103" t="str">
        <f>($A$3)</f>
        <v>Incze</v>
      </c>
      <c r="M10" s="1"/>
      <c r="N10" s="7" t="s">
        <v>0</v>
      </c>
      <c r="O10" s="58" t="s">
        <v>1</v>
      </c>
      <c r="P10" s="7" t="s">
        <v>0</v>
      </c>
      <c r="Q10" s="104"/>
      <c r="R10" s="105" t="str">
        <f>($A$8)</f>
        <v>kimaradó</v>
      </c>
      <c r="T10" s="1"/>
      <c r="U10" s="1"/>
      <c r="V10" s="1"/>
    </row>
    <row r="11" spans="1:40" s="10" customFormat="1" ht="20.25" x14ac:dyDescent="0.3">
      <c r="B11" s="106"/>
      <c r="C11" s="1"/>
      <c r="D11" s="1"/>
      <c r="K11" s="1"/>
      <c r="L11" s="103" t="str">
        <f>($A$5)</f>
        <v>Aszalós A.</v>
      </c>
      <c r="M11" s="1"/>
      <c r="N11" s="7">
        <v>1</v>
      </c>
      <c r="O11" s="58" t="s">
        <v>1</v>
      </c>
      <c r="P11" s="7">
        <v>1</v>
      </c>
      <c r="Q11" s="1"/>
      <c r="R11" s="105" t="str">
        <f>($A$6)</f>
        <v>Balázs S.</v>
      </c>
      <c r="T11" s="1"/>
      <c r="U11" s="1"/>
      <c r="V11" s="1"/>
      <c r="W11" s="124" t="s">
        <v>197</v>
      </c>
      <c r="X11" s="124"/>
      <c r="Y11" s="124"/>
      <c r="Z11" s="124"/>
      <c r="AA11" s="124"/>
      <c r="AB11" s="124" t="s">
        <v>196</v>
      </c>
      <c r="AC11" s="124"/>
      <c r="AD11" s="124"/>
      <c r="AE11" s="124"/>
    </row>
    <row r="12" spans="1:40" s="10" customFormat="1" ht="20.25" x14ac:dyDescent="0.3">
      <c r="B12" s="106"/>
      <c r="C12" s="1"/>
      <c r="D12" s="102"/>
      <c r="K12" s="1"/>
      <c r="L12" s="103" t="str">
        <f>($A$4)</f>
        <v>Széll</v>
      </c>
      <c r="M12" s="1"/>
      <c r="N12" s="7">
        <v>1</v>
      </c>
      <c r="O12" s="58" t="s">
        <v>1</v>
      </c>
      <c r="P12" s="7">
        <v>1</v>
      </c>
      <c r="Q12" s="107"/>
      <c r="R12" s="105" t="str">
        <f>($A$7)</f>
        <v>Aszalós L.</v>
      </c>
      <c r="T12" s="1"/>
      <c r="U12" s="1"/>
      <c r="V12" s="1"/>
      <c r="W12" s="124" t="s">
        <v>198</v>
      </c>
      <c r="X12" s="124"/>
      <c r="Y12" s="124"/>
      <c r="Z12" s="124"/>
      <c r="AA12" s="124"/>
      <c r="AB12" s="124"/>
      <c r="AC12" s="124"/>
      <c r="AD12" s="124"/>
      <c r="AE12" s="124"/>
    </row>
    <row r="13" spans="1:40" ht="3.75" customHeight="1" x14ac:dyDescent="0.3">
      <c r="A13" s="56"/>
      <c r="B13" s="106"/>
      <c r="C13" s="108"/>
      <c r="D13" s="109"/>
      <c r="E13" s="106"/>
      <c r="F13" s="106"/>
      <c r="G13" s="106"/>
      <c r="H13" s="106"/>
      <c r="I13" s="106"/>
      <c r="J13" s="106"/>
      <c r="K13" s="57"/>
      <c r="L13" s="3"/>
      <c r="M13" s="57"/>
      <c r="N13" s="4"/>
      <c r="O13" s="7"/>
      <c r="P13" s="59"/>
      <c r="Q13" s="110"/>
      <c r="R13" s="4"/>
      <c r="S13" s="106"/>
      <c r="T13" s="57"/>
      <c r="U13" s="57"/>
      <c r="V13" s="57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57"/>
    </row>
    <row r="14" spans="1:40" s="10" customFormat="1" ht="20.25" x14ac:dyDescent="0.3">
      <c r="A14" s="100">
        <v>2</v>
      </c>
      <c r="B14" s="101"/>
      <c r="D14" s="102"/>
      <c r="K14" s="104"/>
      <c r="L14" s="103" t="str">
        <f>($A$5)</f>
        <v>Aszalós A.</v>
      </c>
      <c r="M14" s="1"/>
      <c r="N14" s="7" t="s">
        <v>0</v>
      </c>
      <c r="O14" s="58" t="s">
        <v>1</v>
      </c>
      <c r="P14" s="7" t="s">
        <v>0</v>
      </c>
      <c r="Q14" s="104"/>
      <c r="R14" s="105" t="str">
        <f>($A$8)</f>
        <v>kimaradó</v>
      </c>
      <c r="AI14" s="60"/>
    </row>
    <row r="15" spans="1:40" ht="20.25" x14ac:dyDescent="0.3">
      <c r="A15" s="56"/>
      <c r="B15" s="106"/>
      <c r="E15" s="10"/>
      <c r="F15" s="10"/>
      <c r="G15" s="10"/>
      <c r="H15" s="10"/>
      <c r="I15" s="10"/>
      <c r="J15" s="10"/>
      <c r="L15" s="103" t="str">
        <f>($A$4)</f>
        <v>Széll</v>
      </c>
      <c r="N15" s="7">
        <v>3</v>
      </c>
      <c r="O15" s="58" t="s">
        <v>1</v>
      </c>
      <c r="P15" s="7">
        <v>1</v>
      </c>
      <c r="R15" s="105" t="str">
        <f>($A$6)</f>
        <v>Balázs S.</v>
      </c>
      <c r="S15" s="10"/>
      <c r="W15" s="124" t="s">
        <v>198</v>
      </c>
      <c r="X15" s="124"/>
      <c r="Y15" s="124"/>
      <c r="Z15" s="124"/>
      <c r="AA15" s="124"/>
      <c r="AB15" s="124" t="s">
        <v>195</v>
      </c>
      <c r="AC15" s="124"/>
      <c r="AD15" s="124"/>
      <c r="AE15" s="124"/>
      <c r="AF15" s="10"/>
      <c r="AG15" s="10"/>
      <c r="AI15" s="60"/>
    </row>
    <row r="16" spans="1:40" ht="20.25" x14ac:dyDescent="0.3">
      <c r="A16" s="56"/>
      <c r="B16" s="106"/>
      <c r="D16" s="102"/>
      <c r="E16" s="10"/>
      <c r="F16" s="10"/>
      <c r="G16" s="10"/>
      <c r="H16" s="10"/>
      <c r="I16" s="10"/>
      <c r="J16" s="10"/>
      <c r="L16" s="103" t="str">
        <f>($A$3)</f>
        <v>Incze</v>
      </c>
      <c r="N16" s="7">
        <v>4</v>
      </c>
      <c r="O16" s="58" t="s">
        <v>1</v>
      </c>
      <c r="P16" s="7">
        <v>0</v>
      </c>
      <c r="Q16" s="107"/>
      <c r="R16" s="105" t="str">
        <f>($A$7)</f>
        <v>Aszalós L.</v>
      </c>
      <c r="S16" s="10"/>
      <c r="W16" s="124" t="s">
        <v>197</v>
      </c>
      <c r="X16" s="124"/>
      <c r="Y16" s="124"/>
      <c r="Z16" s="124"/>
      <c r="AA16" s="124"/>
      <c r="AB16" s="124"/>
      <c r="AC16" s="124"/>
      <c r="AD16" s="124"/>
      <c r="AE16" s="124"/>
      <c r="AF16" s="10"/>
      <c r="AG16" s="10"/>
      <c r="AI16" s="60"/>
      <c r="AJ16" s="10"/>
    </row>
    <row r="17" spans="1:35" ht="3.75" customHeight="1" x14ac:dyDescent="0.3">
      <c r="A17" s="56"/>
      <c r="B17" s="106"/>
      <c r="C17" s="108"/>
      <c r="D17" s="109"/>
      <c r="E17" s="106"/>
      <c r="F17" s="106"/>
      <c r="G17" s="106"/>
      <c r="H17" s="106"/>
      <c r="I17" s="106"/>
      <c r="J17" s="106"/>
      <c r="K17" s="57"/>
      <c r="L17" s="3"/>
      <c r="M17" s="57"/>
      <c r="N17" s="4"/>
      <c r="O17" s="7"/>
      <c r="P17" s="59"/>
      <c r="Q17" s="110"/>
      <c r="R17" s="4"/>
      <c r="S17" s="106"/>
      <c r="T17" s="57"/>
      <c r="U17" s="57"/>
      <c r="V17" s="57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57"/>
    </row>
    <row r="18" spans="1:35" ht="20.25" x14ac:dyDescent="0.3">
      <c r="A18" s="100">
        <v>3</v>
      </c>
      <c r="B18" s="111"/>
      <c r="D18" s="102"/>
      <c r="E18" s="10"/>
      <c r="F18" s="10"/>
      <c r="G18" s="10"/>
      <c r="H18" s="10"/>
      <c r="I18" s="10"/>
      <c r="J18" s="10"/>
      <c r="L18" s="103" t="str">
        <f>($A$4)</f>
        <v>Széll</v>
      </c>
      <c r="N18" s="7">
        <v>1</v>
      </c>
      <c r="O18" s="58" t="s">
        <v>1</v>
      </c>
      <c r="P18" s="7">
        <v>0</v>
      </c>
      <c r="Q18" s="104"/>
      <c r="R18" s="105" t="str">
        <f>($A$5)</f>
        <v>Aszalós A.</v>
      </c>
      <c r="S18" s="10"/>
      <c r="W18" s="124" t="s">
        <v>197</v>
      </c>
      <c r="X18" s="124"/>
      <c r="Y18" s="124"/>
      <c r="Z18" s="124"/>
      <c r="AA18" s="124"/>
      <c r="AB18" s="124" t="s">
        <v>193</v>
      </c>
      <c r="AC18" s="125"/>
      <c r="AD18" s="125"/>
      <c r="AE18" s="124"/>
      <c r="AF18" s="10"/>
      <c r="AG18" s="10"/>
      <c r="AI18" s="60"/>
    </row>
    <row r="19" spans="1:35" ht="20.25" x14ac:dyDescent="0.3">
      <c r="A19" s="56"/>
      <c r="B19" s="106"/>
      <c r="E19" s="10"/>
      <c r="F19" s="10"/>
      <c r="G19" s="10"/>
      <c r="H19" s="10"/>
      <c r="I19" s="10"/>
      <c r="L19" s="103" t="str">
        <f>($A$3)</f>
        <v>Incze</v>
      </c>
      <c r="N19" s="7">
        <v>3</v>
      </c>
      <c r="O19" s="58" t="s">
        <v>1</v>
      </c>
      <c r="P19" s="7">
        <v>0</v>
      </c>
      <c r="R19" s="105" t="str">
        <f>($A$6)</f>
        <v>Balázs S.</v>
      </c>
      <c r="S19" s="10"/>
      <c r="W19" s="124" t="s">
        <v>198</v>
      </c>
      <c r="X19" s="124"/>
      <c r="Y19" s="124"/>
      <c r="Z19" s="124"/>
      <c r="AA19" s="124"/>
      <c r="AB19" s="124"/>
      <c r="AC19" s="125"/>
      <c r="AD19" s="125"/>
      <c r="AE19" s="124"/>
      <c r="AF19" s="10"/>
      <c r="AG19" s="10"/>
      <c r="AI19" s="60"/>
    </row>
    <row r="20" spans="1:35" ht="20.25" x14ac:dyDescent="0.3">
      <c r="A20" s="56"/>
      <c r="B20" s="106"/>
      <c r="D20" s="102"/>
      <c r="E20" s="10"/>
      <c r="F20" s="10"/>
      <c r="G20" s="10"/>
      <c r="H20" s="10"/>
      <c r="I20" s="10"/>
      <c r="J20" s="10"/>
      <c r="L20" s="103" t="str">
        <f>($A$7)</f>
        <v>Aszalós L.</v>
      </c>
      <c r="N20" s="7" t="s">
        <v>0</v>
      </c>
      <c r="O20" s="58" t="s">
        <v>1</v>
      </c>
      <c r="P20" s="7" t="s">
        <v>0</v>
      </c>
      <c r="Q20" s="107"/>
      <c r="R20" s="105" t="str">
        <f>($A$8)</f>
        <v>kimaradó</v>
      </c>
      <c r="S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I20" s="60"/>
    </row>
    <row r="21" spans="1:35" ht="3.75" customHeight="1" x14ac:dyDescent="0.2">
      <c r="A21" s="56"/>
      <c r="B21" s="106"/>
      <c r="C21" s="112"/>
      <c r="D21" s="112"/>
      <c r="E21" s="106"/>
      <c r="F21" s="106"/>
      <c r="G21" s="106"/>
      <c r="H21" s="106"/>
      <c r="I21" s="106"/>
      <c r="J21" s="106"/>
      <c r="K21" s="106"/>
      <c r="L21" s="4"/>
      <c r="M21" s="106"/>
      <c r="N21" s="4"/>
      <c r="O21" s="4"/>
      <c r="P21" s="4"/>
      <c r="Q21" s="106"/>
      <c r="R21" s="4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57"/>
    </row>
    <row r="22" spans="1:35" ht="20.25" x14ac:dyDescent="0.3">
      <c r="A22" s="100">
        <v>4</v>
      </c>
      <c r="B22" s="101"/>
      <c r="D22" s="102"/>
      <c r="E22" s="10"/>
      <c r="F22" s="10"/>
      <c r="G22" s="10"/>
      <c r="H22" s="10"/>
      <c r="I22" s="10"/>
      <c r="J22" s="10"/>
      <c r="L22" s="103" t="str">
        <f>($A$6)</f>
        <v>Balázs S.</v>
      </c>
      <c r="N22" s="7">
        <v>2</v>
      </c>
      <c r="O22" s="58" t="s">
        <v>1</v>
      </c>
      <c r="P22" s="7">
        <v>1</v>
      </c>
      <c r="Q22" s="104"/>
      <c r="R22" s="105" t="str">
        <f>($A$7)</f>
        <v>Aszalós L.</v>
      </c>
      <c r="S22" s="10"/>
      <c r="W22" s="124" t="s">
        <v>198</v>
      </c>
      <c r="X22" s="124"/>
      <c r="Y22" s="124"/>
      <c r="Z22" s="124"/>
      <c r="AA22" s="124"/>
      <c r="AB22" s="124" t="s">
        <v>194</v>
      </c>
      <c r="AC22" s="124"/>
      <c r="AD22" s="124"/>
      <c r="AE22" s="124"/>
      <c r="AF22" s="10"/>
      <c r="AG22" s="10"/>
    </row>
    <row r="23" spans="1:35" ht="20.25" x14ac:dyDescent="0.3">
      <c r="A23" s="56"/>
      <c r="B23" s="106"/>
      <c r="E23" s="10"/>
      <c r="F23" s="10"/>
      <c r="G23" s="10"/>
      <c r="H23" s="10"/>
      <c r="I23" s="10"/>
      <c r="J23" s="10"/>
      <c r="L23" s="103" t="str">
        <f>($A$4)</f>
        <v>Széll</v>
      </c>
      <c r="N23" s="7" t="s">
        <v>0</v>
      </c>
      <c r="O23" s="58" t="s">
        <v>1</v>
      </c>
      <c r="P23" s="7" t="s">
        <v>0</v>
      </c>
      <c r="R23" s="105" t="str">
        <f>($A$8)</f>
        <v>kimaradó</v>
      </c>
      <c r="S23" s="10"/>
      <c r="W23" s="124"/>
      <c r="X23" s="124"/>
      <c r="Y23" s="124"/>
      <c r="Z23" s="124"/>
      <c r="AA23" s="124"/>
      <c r="AB23" s="124"/>
      <c r="AC23" s="124"/>
      <c r="AD23" s="124"/>
      <c r="AE23" s="124"/>
      <c r="AF23" s="10"/>
      <c r="AG23" s="10"/>
    </row>
    <row r="24" spans="1:35" ht="20.25" x14ac:dyDescent="0.3">
      <c r="A24" s="56"/>
      <c r="B24" s="106"/>
      <c r="D24" s="102"/>
      <c r="E24" s="10"/>
      <c r="F24" s="10"/>
      <c r="G24" s="10"/>
      <c r="H24" s="10"/>
      <c r="I24" s="10"/>
      <c r="J24" s="10"/>
      <c r="L24" s="103" t="str">
        <f>($A$3)</f>
        <v>Incze</v>
      </c>
      <c r="N24" s="7">
        <v>3</v>
      </c>
      <c r="O24" s="58" t="s">
        <v>1</v>
      </c>
      <c r="P24" s="7">
        <v>1</v>
      </c>
      <c r="Q24" s="107"/>
      <c r="R24" s="105" t="str">
        <f>($A$5)</f>
        <v>Aszalós A.</v>
      </c>
      <c r="S24" s="10"/>
      <c r="W24" s="124" t="s">
        <v>197</v>
      </c>
      <c r="X24" s="124"/>
      <c r="Y24" s="124"/>
      <c r="Z24" s="124"/>
      <c r="AA24" s="124"/>
      <c r="AB24" s="124"/>
      <c r="AC24" s="124"/>
      <c r="AD24" s="124"/>
      <c r="AE24" s="124"/>
      <c r="AF24" s="10"/>
      <c r="AG24" s="10"/>
    </row>
    <row r="25" spans="1:35" ht="3.75" customHeight="1" x14ac:dyDescent="0.3">
      <c r="A25" s="56"/>
      <c r="B25" s="106"/>
      <c r="C25" s="108"/>
      <c r="D25" s="109"/>
      <c r="E25" s="106"/>
      <c r="F25" s="106"/>
      <c r="G25" s="106"/>
      <c r="H25" s="106"/>
      <c r="I25" s="106"/>
      <c r="J25" s="106"/>
      <c r="K25" s="57"/>
      <c r="L25" s="3"/>
      <c r="M25" s="57"/>
      <c r="N25" s="4"/>
      <c r="O25" s="7"/>
      <c r="P25" s="59"/>
      <c r="Q25" s="110"/>
      <c r="R25" s="4"/>
      <c r="S25" s="106"/>
      <c r="T25" s="57"/>
      <c r="U25" s="57"/>
      <c r="V25" s="57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57"/>
    </row>
    <row r="26" spans="1:35" ht="20.25" x14ac:dyDescent="0.3">
      <c r="A26" s="100">
        <v>5</v>
      </c>
      <c r="B26" s="111"/>
      <c r="D26" s="102"/>
      <c r="E26" s="10"/>
      <c r="F26" s="10"/>
      <c r="G26" s="10"/>
      <c r="H26" s="10"/>
      <c r="I26" s="10"/>
      <c r="J26" s="10"/>
      <c r="L26" s="103" t="str">
        <f>($A$3)</f>
        <v>Incze</v>
      </c>
      <c r="M26" s="104"/>
      <c r="N26" s="7">
        <v>0</v>
      </c>
      <c r="O26" s="58" t="s">
        <v>1</v>
      </c>
      <c r="P26" s="7">
        <v>0</v>
      </c>
      <c r="Q26" s="10"/>
      <c r="R26" s="105" t="str">
        <f>($A$4)</f>
        <v>Széll</v>
      </c>
      <c r="S26" s="10"/>
      <c r="W26" s="124" t="s">
        <v>197</v>
      </c>
      <c r="X26" s="124"/>
      <c r="Y26" s="124"/>
      <c r="Z26" s="124"/>
      <c r="AA26" s="124"/>
      <c r="AB26" s="124" t="s">
        <v>191</v>
      </c>
      <c r="AC26" s="125"/>
      <c r="AD26" s="125"/>
      <c r="AE26" s="124"/>
      <c r="AF26" s="10"/>
      <c r="AG26" s="10"/>
    </row>
    <row r="27" spans="1:35" ht="20.25" x14ac:dyDescent="0.3">
      <c r="A27" s="56"/>
      <c r="B27" s="106"/>
      <c r="E27" s="10"/>
      <c r="F27" s="10"/>
      <c r="G27" s="10"/>
      <c r="H27" s="10"/>
      <c r="I27" s="10"/>
      <c r="J27" s="10"/>
      <c r="L27" s="103" t="str">
        <f>($A$5)</f>
        <v>Aszalós A.</v>
      </c>
      <c r="N27" s="7">
        <v>0</v>
      </c>
      <c r="O27" s="58" t="s">
        <v>1</v>
      </c>
      <c r="P27" s="7">
        <v>2</v>
      </c>
      <c r="R27" s="105" t="str">
        <f>($A$7)</f>
        <v>Aszalós L.</v>
      </c>
      <c r="S27" s="10"/>
      <c r="W27" s="124" t="s">
        <v>198</v>
      </c>
      <c r="X27" s="124"/>
      <c r="Y27" s="124"/>
      <c r="Z27" s="124"/>
      <c r="AA27" s="124"/>
      <c r="AB27" s="124"/>
      <c r="AC27" s="125"/>
      <c r="AD27" s="125"/>
      <c r="AE27" s="124"/>
      <c r="AF27" s="10"/>
      <c r="AG27" s="10"/>
    </row>
    <row r="28" spans="1:35" ht="20.25" x14ac:dyDescent="0.3">
      <c r="A28" s="56"/>
      <c r="B28" s="106"/>
      <c r="D28" s="102"/>
      <c r="E28" s="10"/>
      <c r="F28" s="10"/>
      <c r="G28" s="10"/>
      <c r="H28" s="10"/>
      <c r="I28" s="10"/>
      <c r="J28" s="10"/>
      <c r="L28" s="103" t="str">
        <f>($A$6)</f>
        <v>Balázs S.</v>
      </c>
      <c r="N28" s="7" t="s">
        <v>0</v>
      </c>
      <c r="O28" s="58" t="s">
        <v>1</v>
      </c>
      <c r="P28" s="7" t="s">
        <v>0</v>
      </c>
      <c r="Q28" s="107"/>
      <c r="R28" s="105" t="str">
        <f>($A$8)</f>
        <v>kimaradó</v>
      </c>
      <c r="S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5" ht="3.75" customHeight="1" x14ac:dyDescent="0.2">
      <c r="A29" s="56"/>
      <c r="B29" s="106"/>
      <c r="C29" s="112"/>
      <c r="D29" s="11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57"/>
    </row>
    <row r="31" spans="1:35" x14ac:dyDescent="0.2">
      <c r="A31" s="56"/>
    </row>
    <row r="32" spans="1:35" x14ac:dyDescent="0.2">
      <c r="A32" s="56"/>
    </row>
    <row r="33" spans="1:23" ht="3.75" customHeight="1" x14ac:dyDescent="0.2">
      <c r="A33" s="113"/>
    </row>
    <row r="34" spans="1:23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conditionalFormatting sqref="E4:E8 I3 I5:I8 M3:M4 M6:M8 Q3:Q5 Q7:Q8 U3:U6 U8 Y3:Y7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G17"/>
  <sheetViews>
    <sheetView defaultGridColor="0" colorId="22" zoomScaleSheetLayoutView="100" workbookViewId="0">
      <pane xSplit="1" ySplit="7" topLeftCell="B8" activePane="bottomRight" state="frozen"/>
      <selection activeCell="H30" sqref="H30"/>
      <selection pane="topRight" activeCell="H30" sqref="H30"/>
      <selection pane="bottomLeft" activeCell="H30" sqref="H30"/>
      <selection pane="bottomRight" activeCell="A8" sqref="A8"/>
    </sheetView>
  </sheetViews>
  <sheetFormatPr defaultColWidth="3" defaultRowHeight="15" x14ac:dyDescent="0.2"/>
  <cols>
    <col min="1" max="1" width="21.28515625" style="1" bestFit="1" customWidth="1"/>
    <col min="2" max="17" width="2.85546875" style="1" customWidth="1"/>
    <col min="18" max="18" width="1.42578125" style="1" customWidth="1"/>
    <col min="19" max="24" width="3" style="1" customWidth="1"/>
    <col min="25" max="25" width="3.85546875" style="1" bestFit="1" customWidth="1"/>
    <col min="26" max="26" width="1" style="1" customWidth="1"/>
    <col min="27" max="27" width="3" style="1" customWidth="1"/>
    <col min="28" max="28" width="1" style="1" customWidth="1"/>
    <col min="29" max="256" width="3" style="1"/>
    <col min="257" max="257" width="21.28515625" style="1" bestFit="1" customWidth="1"/>
    <col min="258" max="273" width="2.85546875" style="1" customWidth="1"/>
    <col min="274" max="274" width="1.42578125" style="1" customWidth="1"/>
    <col min="275" max="280" width="3" style="1" customWidth="1"/>
    <col min="281" max="281" width="3.85546875" style="1" bestFit="1" customWidth="1"/>
    <col min="282" max="282" width="1" style="1" customWidth="1"/>
    <col min="283" max="283" width="3" style="1" customWidth="1"/>
    <col min="284" max="284" width="1" style="1" customWidth="1"/>
    <col min="285" max="512" width="3" style="1"/>
    <col min="513" max="513" width="21.28515625" style="1" bestFit="1" customWidth="1"/>
    <col min="514" max="529" width="2.85546875" style="1" customWidth="1"/>
    <col min="530" max="530" width="1.42578125" style="1" customWidth="1"/>
    <col min="531" max="536" width="3" style="1" customWidth="1"/>
    <col min="537" max="537" width="3.85546875" style="1" bestFit="1" customWidth="1"/>
    <col min="538" max="538" width="1" style="1" customWidth="1"/>
    <col min="539" max="539" width="3" style="1" customWidth="1"/>
    <col min="540" max="540" width="1" style="1" customWidth="1"/>
    <col min="541" max="768" width="3" style="1"/>
    <col min="769" max="769" width="21.28515625" style="1" bestFit="1" customWidth="1"/>
    <col min="770" max="785" width="2.85546875" style="1" customWidth="1"/>
    <col min="786" max="786" width="1.42578125" style="1" customWidth="1"/>
    <col min="787" max="792" width="3" style="1" customWidth="1"/>
    <col min="793" max="793" width="3.85546875" style="1" bestFit="1" customWidth="1"/>
    <col min="794" max="794" width="1" style="1" customWidth="1"/>
    <col min="795" max="795" width="3" style="1" customWidth="1"/>
    <col min="796" max="796" width="1" style="1" customWidth="1"/>
    <col min="797" max="1024" width="3" style="1"/>
    <col min="1025" max="1025" width="21.28515625" style="1" bestFit="1" customWidth="1"/>
    <col min="1026" max="1041" width="2.85546875" style="1" customWidth="1"/>
    <col min="1042" max="1042" width="1.42578125" style="1" customWidth="1"/>
    <col min="1043" max="1048" width="3" style="1" customWidth="1"/>
    <col min="1049" max="1049" width="3.85546875" style="1" bestFit="1" customWidth="1"/>
    <col min="1050" max="1050" width="1" style="1" customWidth="1"/>
    <col min="1051" max="1051" width="3" style="1" customWidth="1"/>
    <col min="1052" max="1052" width="1" style="1" customWidth="1"/>
    <col min="1053" max="1280" width="3" style="1"/>
    <col min="1281" max="1281" width="21.28515625" style="1" bestFit="1" customWidth="1"/>
    <col min="1282" max="1297" width="2.85546875" style="1" customWidth="1"/>
    <col min="1298" max="1298" width="1.42578125" style="1" customWidth="1"/>
    <col min="1299" max="1304" width="3" style="1" customWidth="1"/>
    <col min="1305" max="1305" width="3.85546875" style="1" bestFit="1" customWidth="1"/>
    <col min="1306" max="1306" width="1" style="1" customWidth="1"/>
    <col min="1307" max="1307" width="3" style="1" customWidth="1"/>
    <col min="1308" max="1308" width="1" style="1" customWidth="1"/>
    <col min="1309" max="1536" width="3" style="1"/>
    <col min="1537" max="1537" width="21.28515625" style="1" bestFit="1" customWidth="1"/>
    <col min="1538" max="1553" width="2.85546875" style="1" customWidth="1"/>
    <col min="1554" max="1554" width="1.42578125" style="1" customWidth="1"/>
    <col min="1555" max="1560" width="3" style="1" customWidth="1"/>
    <col min="1561" max="1561" width="3.85546875" style="1" bestFit="1" customWidth="1"/>
    <col min="1562" max="1562" width="1" style="1" customWidth="1"/>
    <col min="1563" max="1563" width="3" style="1" customWidth="1"/>
    <col min="1564" max="1564" width="1" style="1" customWidth="1"/>
    <col min="1565" max="1792" width="3" style="1"/>
    <col min="1793" max="1793" width="21.28515625" style="1" bestFit="1" customWidth="1"/>
    <col min="1794" max="1809" width="2.85546875" style="1" customWidth="1"/>
    <col min="1810" max="1810" width="1.42578125" style="1" customWidth="1"/>
    <col min="1811" max="1816" width="3" style="1" customWidth="1"/>
    <col min="1817" max="1817" width="3.85546875" style="1" bestFit="1" customWidth="1"/>
    <col min="1818" max="1818" width="1" style="1" customWidth="1"/>
    <col min="1819" max="1819" width="3" style="1" customWidth="1"/>
    <col min="1820" max="1820" width="1" style="1" customWidth="1"/>
    <col min="1821" max="2048" width="3" style="1"/>
    <col min="2049" max="2049" width="21.28515625" style="1" bestFit="1" customWidth="1"/>
    <col min="2050" max="2065" width="2.85546875" style="1" customWidth="1"/>
    <col min="2066" max="2066" width="1.42578125" style="1" customWidth="1"/>
    <col min="2067" max="2072" width="3" style="1" customWidth="1"/>
    <col min="2073" max="2073" width="3.85546875" style="1" bestFit="1" customWidth="1"/>
    <col min="2074" max="2074" width="1" style="1" customWidth="1"/>
    <col min="2075" max="2075" width="3" style="1" customWidth="1"/>
    <col min="2076" max="2076" width="1" style="1" customWidth="1"/>
    <col min="2077" max="2304" width="3" style="1"/>
    <col min="2305" max="2305" width="21.28515625" style="1" bestFit="1" customWidth="1"/>
    <col min="2306" max="2321" width="2.85546875" style="1" customWidth="1"/>
    <col min="2322" max="2322" width="1.42578125" style="1" customWidth="1"/>
    <col min="2323" max="2328" width="3" style="1" customWidth="1"/>
    <col min="2329" max="2329" width="3.85546875" style="1" bestFit="1" customWidth="1"/>
    <col min="2330" max="2330" width="1" style="1" customWidth="1"/>
    <col min="2331" max="2331" width="3" style="1" customWidth="1"/>
    <col min="2332" max="2332" width="1" style="1" customWidth="1"/>
    <col min="2333" max="2560" width="3" style="1"/>
    <col min="2561" max="2561" width="21.28515625" style="1" bestFit="1" customWidth="1"/>
    <col min="2562" max="2577" width="2.85546875" style="1" customWidth="1"/>
    <col min="2578" max="2578" width="1.42578125" style="1" customWidth="1"/>
    <col min="2579" max="2584" width="3" style="1" customWidth="1"/>
    <col min="2585" max="2585" width="3.85546875" style="1" bestFit="1" customWidth="1"/>
    <col min="2586" max="2586" width="1" style="1" customWidth="1"/>
    <col min="2587" max="2587" width="3" style="1" customWidth="1"/>
    <col min="2588" max="2588" width="1" style="1" customWidth="1"/>
    <col min="2589" max="2816" width="3" style="1"/>
    <col min="2817" max="2817" width="21.28515625" style="1" bestFit="1" customWidth="1"/>
    <col min="2818" max="2833" width="2.85546875" style="1" customWidth="1"/>
    <col min="2834" max="2834" width="1.42578125" style="1" customWidth="1"/>
    <col min="2835" max="2840" width="3" style="1" customWidth="1"/>
    <col min="2841" max="2841" width="3.85546875" style="1" bestFit="1" customWidth="1"/>
    <col min="2842" max="2842" width="1" style="1" customWidth="1"/>
    <col min="2843" max="2843" width="3" style="1" customWidth="1"/>
    <col min="2844" max="2844" width="1" style="1" customWidth="1"/>
    <col min="2845" max="3072" width="3" style="1"/>
    <col min="3073" max="3073" width="21.28515625" style="1" bestFit="1" customWidth="1"/>
    <col min="3074" max="3089" width="2.85546875" style="1" customWidth="1"/>
    <col min="3090" max="3090" width="1.42578125" style="1" customWidth="1"/>
    <col min="3091" max="3096" width="3" style="1" customWidth="1"/>
    <col min="3097" max="3097" width="3.85546875" style="1" bestFit="1" customWidth="1"/>
    <col min="3098" max="3098" width="1" style="1" customWidth="1"/>
    <col min="3099" max="3099" width="3" style="1" customWidth="1"/>
    <col min="3100" max="3100" width="1" style="1" customWidth="1"/>
    <col min="3101" max="3328" width="3" style="1"/>
    <col min="3329" max="3329" width="21.28515625" style="1" bestFit="1" customWidth="1"/>
    <col min="3330" max="3345" width="2.85546875" style="1" customWidth="1"/>
    <col min="3346" max="3346" width="1.42578125" style="1" customWidth="1"/>
    <col min="3347" max="3352" width="3" style="1" customWidth="1"/>
    <col min="3353" max="3353" width="3.85546875" style="1" bestFit="1" customWidth="1"/>
    <col min="3354" max="3354" width="1" style="1" customWidth="1"/>
    <col min="3355" max="3355" width="3" style="1" customWidth="1"/>
    <col min="3356" max="3356" width="1" style="1" customWidth="1"/>
    <col min="3357" max="3584" width="3" style="1"/>
    <col min="3585" max="3585" width="21.28515625" style="1" bestFit="1" customWidth="1"/>
    <col min="3586" max="3601" width="2.85546875" style="1" customWidth="1"/>
    <col min="3602" max="3602" width="1.42578125" style="1" customWidth="1"/>
    <col min="3603" max="3608" width="3" style="1" customWidth="1"/>
    <col min="3609" max="3609" width="3.85546875" style="1" bestFit="1" customWidth="1"/>
    <col min="3610" max="3610" width="1" style="1" customWidth="1"/>
    <col min="3611" max="3611" width="3" style="1" customWidth="1"/>
    <col min="3612" max="3612" width="1" style="1" customWidth="1"/>
    <col min="3613" max="3840" width="3" style="1"/>
    <col min="3841" max="3841" width="21.28515625" style="1" bestFit="1" customWidth="1"/>
    <col min="3842" max="3857" width="2.85546875" style="1" customWidth="1"/>
    <col min="3858" max="3858" width="1.42578125" style="1" customWidth="1"/>
    <col min="3859" max="3864" width="3" style="1" customWidth="1"/>
    <col min="3865" max="3865" width="3.85546875" style="1" bestFit="1" customWidth="1"/>
    <col min="3866" max="3866" width="1" style="1" customWidth="1"/>
    <col min="3867" max="3867" width="3" style="1" customWidth="1"/>
    <col min="3868" max="3868" width="1" style="1" customWidth="1"/>
    <col min="3869" max="4096" width="3" style="1"/>
    <col min="4097" max="4097" width="21.28515625" style="1" bestFit="1" customWidth="1"/>
    <col min="4098" max="4113" width="2.85546875" style="1" customWidth="1"/>
    <col min="4114" max="4114" width="1.42578125" style="1" customWidth="1"/>
    <col min="4115" max="4120" width="3" style="1" customWidth="1"/>
    <col min="4121" max="4121" width="3.85546875" style="1" bestFit="1" customWidth="1"/>
    <col min="4122" max="4122" width="1" style="1" customWidth="1"/>
    <col min="4123" max="4123" width="3" style="1" customWidth="1"/>
    <col min="4124" max="4124" width="1" style="1" customWidth="1"/>
    <col min="4125" max="4352" width="3" style="1"/>
    <col min="4353" max="4353" width="21.28515625" style="1" bestFit="1" customWidth="1"/>
    <col min="4354" max="4369" width="2.85546875" style="1" customWidth="1"/>
    <col min="4370" max="4370" width="1.42578125" style="1" customWidth="1"/>
    <col min="4371" max="4376" width="3" style="1" customWidth="1"/>
    <col min="4377" max="4377" width="3.85546875" style="1" bestFit="1" customWidth="1"/>
    <col min="4378" max="4378" width="1" style="1" customWidth="1"/>
    <col min="4379" max="4379" width="3" style="1" customWidth="1"/>
    <col min="4380" max="4380" width="1" style="1" customWidth="1"/>
    <col min="4381" max="4608" width="3" style="1"/>
    <col min="4609" max="4609" width="21.28515625" style="1" bestFit="1" customWidth="1"/>
    <col min="4610" max="4625" width="2.85546875" style="1" customWidth="1"/>
    <col min="4626" max="4626" width="1.42578125" style="1" customWidth="1"/>
    <col min="4627" max="4632" width="3" style="1" customWidth="1"/>
    <col min="4633" max="4633" width="3.85546875" style="1" bestFit="1" customWidth="1"/>
    <col min="4634" max="4634" width="1" style="1" customWidth="1"/>
    <col min="4635" max="4635" width="3" style="1" customWidth="1"/>
    <col min="4636" max="4636" width="1" style="1" customWidth="1"/>
    <col min="4637" max="4864" width="3" style="1"/>
    <col min="4865" max="4865" width="21.28515625" style="1" bestFit="1" customWidth="1"/>
    <col min="4866" max="4881" width="2.85546875" style="1" customWidth="1"/>
    <col min="4882" max="4882" width="1.42578125" style="1" customWidth="1"/>
    <col min="4883" max="4888" width="3" style="1" customWidth="1"/>
    <col min="4889" max="4889" width="3.85546875" style="1" bestFit="1" customWidth="1"/>
    <col min="4890" max="4890" width="1" style="1" customWidth="1"/>
    <col min="4891" max="4891" width="3" style="1" customWidth="1"/>
    <col min="4892" max="4892" width="1" style="1" customWidth="1"/>
    <col min="4893" max="5120" width="3" style="1"/>
    <col min="5121" max="5121" width="21.28515625" style="1" bestFit="1" customWidth="1"/>
    <col min="5122" max="5137" width="2.85546875" style="1" customWidth="1"/>
    <col min="5138" max="5138" width="1.42578125" style="1" customWidth="1"/>
    <col min="5139" max="5144" width="3" style="1" customWidth="1"/>
    <col min="5145" max="5145" width="3.85546875" style="1" bestFit="1" customWidth="1"/>
    <col min="5146" max="5146" width="1" style="1" customWidth="1"/>
    <col min="5147" max="5147" width="3" style="1" customWidth="1"/>
    <col min="5148" max="5148" width="1" style="1" customWidth="1"/>
    <col min="5149" max="5376" width="3" style="1"/>
    <col min="5377" max="5377" width="21.28515625" style="1" bestFit="1" customWidth="1"/>
    <col min="5378" max="5393" width="2.85546875" style="1" customWidth="1"/>
    <col min="5394" max="5394" width="1.42578125" style="1" customWidth="1"/>
    <col min="5395" max="5400" width="3" style="1" customWidth="1"/>
    <col min="5401" max="5401" width="3.85546875" style="1" bestFit="1" customWidth="1"/>
    <col min="5402" max="5402" width="1" style="1" customWidth="1"/>
    <col min="5403" max="5403" width="3" style="1" customWidth="1"/>
    <col min="5404" max="5404" width="1" style="1" customWidth="1"/>
    <col min="5405" max="5632" width="3" style="1"/>
    <col min="5633" max="5633" width="21.28515625" style="1" bestFit="1" customWidth="1"/>
    <col min="5634" max="5649" width="2.85546875" style="1" customWidth="1"/>
    <col min="5650" max="5650" width="1.42578125" style="1" customWidth="1"/>
    <col min="5651" max="5656" width="3" style="1" customWidth="1"/>
    <col min="5657" max="5657" width="3.85546875" style="1" bestFit="1" customWidth="1"/>
    <col min="5658" max="5658" width="1" style="1" customWidth="1"/>
    <col min="5659" max="5659" width="3" style="1" customWidth="1"/>
    <col min="5660" max="5660" width="1" style="1" customWidth="1"/>
    <col min="5661" max="5888" width="3" style="1"/>
    <col min="5889" max="5889" width="21.28515625" style="1" bestFit="1" customWidth="1"/>
    <col min="5890" max="5905" width="2.85546875" style="1" customWidth="1"/>
    <col min="5906" max="5906" width="1.42578125" style="1" customWidth="1"/>
    <col min="5907" max="5912" width="3" style="1" customWidth="1"/>
    <col min="5913" max="5913" width="3.85546875" style="1" bestFit="1" customWidth="1"/>
    <col min="5914" max="5914" width="1" style="1" customWidth="1"/>
    <col min="5915" max="5915" width="3" style="1" customWidth="1"/>
    <col min="5916" max="5916" width="1" style="1" customWidth="1"/>
    <col min="5917" max="6144" width="3" style="1"/>
    <col min="6145" max="6145" width="21.28515625" style="1" bestFit="1" customWidth="1"/>
    <col min="6146" max="6161" width="2.85546875" style="1" customWidth="1"/>
    <col min="6162" max="6162" width="1.42578125" style="1" customWidth="1"/>
    <col min="6163" max="6168" width="3" style="1" customWidth="1"/>
    <col min="6169" max="6169" width="3.85546875" style="1" bestFit="1" customWidth="1"/>
    <col min="6170" max="6170" width="1" style="1" customWidth="1"/>
    <col min="6171" max="6171" width="3" style="1" customWidth="1"/>
    <col min="6172" max="6172" width="1" style="1" customWidth="1"/>
    <col min="6173" max="6400" width="3" style="1"/>
    <col min="6401" max="6401" width="21.28515625" style="1" bestFit="1" customWidth="1"/>
    <col min="6402" max="6417" width="2.85546875" style="1" customWidth="1"/>
    <col min="6418" max="6418" width="1.42578125" style="1" customWidth="1"/>
    <col min="6419" max="6424" width="3" style="1" customWidth="1"/>
    <col min="6425" max="6425" width="3.85546875" style="1" bestFit="1" customWidth="1"/>
    <col min="6426" max="6426" width="1" style="1" customWidth="1"/>
    <col min="6427" max="6427" width="3" style="1" customWidth="1"/>
    <col min="6428" max="6428" width="1" style="1" customWidth="1"/>
    <col min="6429" max="6656" width="3" style="1"/>
    <col min="6657" max="6657" width="21.28515625" style="1" bestFit="1" customWidth="1"/>
    <col min="6658" max="6673" width="2.85546875" style="1" customWidth="1"/>
    <col min="6674" max="6674" width="1.42578125" style="1" customWidth="1"/>
    <col min="6675" max="6680" width="3" style="1" customWidth="1"/>
    <col min="6681" max="6681" width="3.85546875" style="1" bestFit="1" customWidth="1"/>
    <col min="6682" max="6682" width="1" style="1" customWidth="1"/>
    <col min="6683" max="6683" width="3" style="1" customWidth="1"/>
    <col min="6684" max="6684" width="1" style="1" customWidth="1"/>
    <col min="6685" max="6912" width="3" style="1"/>
    <col min="6913" max="6913" width="21.28515625" style="1" bestFit="1" customWidth="1"/>
    <col min="6914" max="6929" width="2.85546875" style="1" customWidth="1"/>
    <col min="6930" max="6930" width="1.42578125" style="1" customWidth="1"/>
    <col min="6931" max="6936" width="3" style="1" customWidth="1"/>
    <col min="6937" max="6937" width="3.85546875" style="1" bestFit="1" customWidth="1"/>
    <col min="6938" max="6938" width="1" style="1" customWidth="1"/>
    <col min="6939" max="6939" width="3" style="1" customWidth="1"/>
    <col min="6940" max="6940" width="1" style="1" customWidth="1"/>
    <col min="6941" max="7168" width="3" style="1"/>
    <col min="7169" max="7169" width="21.28515625" style="1" bestFit="1" customWidth="1"/>
    <col min="7170" max="7185" width="2.85546875" style="1" customWidth="1"/>
    <col min="7186" max="7186" width="1.42578125" style="1" customWidth="1"/>
    <col min="7187" max="7192" width="3" style="1" customWidth="1"/>
    <col min="7193" max="7193" width="3.85546875" style="1" bestFit="1" customWidth="1"/>
    <col min="7194" max="7194" width="1" style="1" customWidth="1"/>
    <col min="7195" max="7195" width="3" style="1" customWidth="1"/>
    <col min="7196" max="7196" width="1" style="1" customWidth="1"/>
    <col min="7197" max="7424" width="3" style="1"/>
    <col min="7425" max="7425" width="21.28515625" style="1" bestFit="1" customWidth="1"/>
    <col min="7426" max="7441" width="2.85546875" style="1" customWidth="1"/>
    <col min="7442" max="7442" width="1.42578125" style="1" customWidth="1"/>
    <col min="7443" max="7448" width="3" style="1" customWidth="1"/>
    <col min="7449" max="7449" width="3.85546875" style="1" bestFit="1" customWidth="1"/>
    <col min="7450" max="7450" width="1" style="1" customWidth="1"/>
    <col min="7451" max="7451" width="3" style="1" customWidth="1"/>
    <col min="7452" max="7452" width="1" style="1" customWidth="1"/>
    <col min="7453" max="7680" width="3" style="1"/>
    <col min="7681" max="7681" width="21.28515625" style="1" bestFit="1" customWidth="1"/>
    <col min="7682" max="7697" width="2.85546875" style="1" customWidth="1"/>
    <col min="7698" max="7698" width="1.42578125" style="1" customWidth="1"/>
    <col min="7699" max="7704" width="3" style="1" customWidth="1"/>
    <col min="7705" max="7705" width="3.85546875" style="1" bestFit="1" customWidth="1"/>
    <col min="7706" max="7706" width="1" style="1" customWidth="1"/>
    <col min="7707" max="7707" width="3" style="1" customWidth="1"/>
    <col min="7708" max="7708" width="1" style="1" customWidth="1"/>
    <col min="7709" max="7936" width="3" style="1"/>
    <col min="7937" max="7937" width="21.28515625" style="1" bestFit="1" customWidth="1"/>
    <col min="7938" max="7953" width="2.85546875" style="1" customWidth="1"/>
    <col min="7954" max="7954" width="1.42578125" style="1" customWidth="1"/>
    <col min="7955" max="7960" width="3" style="1" customWidth="1"/>
    <col min="7961" max="7961" width="3.85546875" style="1" bestFit="1" customWidth="1"/>
    <col min="7962" max="7962" width="1" style="1" customWidth="1"/>
    <col min="7963" max="7963" width="3" style="1" customWidth="1"/>
    <col min="7964" max="7964" width="1" style="1" customWidth="1"/>
    <col min="7965" max="8192" width="3" style="1"/>
    <col min="8193" max="8193" width="21.28515625" style="1" bestFit="1" customWidth="1"/>
    <col min="8194" max="8209" width="2.85546875" style="1" customWidth="1"/>
    <col min="8210" max="8210" width="1.42578125" style="1" customWidth="1"/>
    <col min="8211" max="8216" width="3" style="1" customWidth="1"/>
    <col min="8217" max="8217" width="3.85546875" style="1" bestFit="1" customWidth="1"/>
    <col min="8218" max="8218" width="1" style="1" customWidth="1"/>
    <col min="8219" max="8219" width="3" style="1" customWidth="1"/>
    <col min="8220" max="8220" width="1" style="1" customWidth="1"/>
    <col min="8221" max="8448" width="3" style="1"/>
    <col min="8449" max="8449" width="21.28515625" style="1" bestFit="1" customWidth="1"/>
    <col min="8450" max="8465" width="2.85546875" style="1" customWidth="1"/>
    <col min="8466" max="8466" width="1.42578125" style="1" customWidth="1"/>
    <col min="8467" max="8472" width="3" style="1" customWidth="1"/>
    <col min="8473" max="8473" width="3.85546875" style="1" bestFit="1" customWidth="1"/>
    <col min="8474" max="8474" width="1" style="1" customWidth="1"/>
    <col min="8475" max="8475" width="3" style="1" customWidth="1"/>
    <col min="8476" max="8476" width="1" style="1" customWidth="1"/>
    <col min="8477" max="8704" width="3" style="1"/>
    <col min="8705" max="8705" width="21.28515625" style="1" bestFit="1" customWidth="1"/>
    <col min="8706" max="8721" width="2.85546875" style="1" customWidth="1"/>
    <col min="8722" max="8722" width="1.42578125" style="1" customWidth="1"/>
    <col min="8723" max="8728" width="3" style="1" customWidth="1"/>
    <col min="8729" max="8729" width="3.85546875" style="1" bestFit="1" customWidth="1"/>
    <col min="8730" max="8730" width="1" style="1" customWidth="1"/>
    <col min="8731" max="8731" width="3" style="1" customWidth="1"/>
    <col min="8732" max="8732" width="1" style="1" customWidth="1"/>
    <col min="8733" max="8960" width="3" style="1"/>
    <col min="8961" max="8961" width="21.28515625" style="1" bestFit="1" customWidth="1"/>
    <col min="8962" max="8977" width="2.85546875" style="1" customWidth="1"/>
    <col min="8978" max="8978" width="1.42578125" style="1" customWidth="1"/>
    <col min="8979" max="8984" width="3" style="1" customWidth="1"/>
    <col min="8985" max="8985" width="3.85546875" style="1" bestFit="1" customWidth="1"/>
    <col min="8986" max="8986" width="1" style="1" customWidth="1"/>
    <col min="8987" max="8987" width="3" style="1" customWidth="1"/>
    <col min="8988" max="8988" width="1" style="1" customWidth="1"/>
    <col min="8989" max="9216" width="3" style="1"/>
    <col min="9217" max="9217" width="21.28515625" style="1" bestFit="1" customWidth="1"/>
    <col min="9218" max="9233" width="2.85546875" style="1" customWidth="1"/>
    <col min="9234" max="9234" width="1.42578125" style="1" customWidth="1"/>
    <col min="9235" max="9240" width="3" style="1" customWidth="1"/>
    <col min="9241" max="9241" width="3.85546875" style="1" bestFit="1" customWidth="1"/>
    <col min="9242" max="9242" width="1" style="1" customWidth="1"/>
    <col min="9243" max="9243" width="3" style="1" customWidth="1"/>
    <col min="9244" max="9244" width="1" style="1" customWidth="1"/>
    <col min="9245" max="9472" width="3" style="1"/>
    <col min="9473" max="9473" width="21.28515625" style="1" bestFit="1" customWidth="1"/>
    <col min="9474" max="9489" width="2.85546875" style="1" customWidth="1"/>
    <col min="9490" max="9490" width="1.42578125" style="1" customWidth="1"/>
    <col min="9491" max="9496" width="3" style="1" customWidth="1"/>
    <col min="9497" max="9497" width="3.85546875" style="1" bestFit="1" customWidth="1"/>
    <col min="9498" max="9498" width="1" style="1" customWidth="1"/>
    <col min="9499" max="9499" width="3" style="1" customWidth="1"/>
    <col min="9500" max="9500" width="1" style="1" customWidth="1"/>
    <col min="9501" max="9728" width="3" style="1"/>
    <col min="9729" max="9729" width="21.28515625" style="1" bestFit="1" customWidth="1"/>
    <col min="9730" max="9745" width="2.85546875" style="1" customWidth="1"/>
    <col min="9746" max="9746" width="1.42578125" style="1" customWidth="1"/>
    <col min="9747" max="9752" width="3" style="1" customWidth="1"/>
    <col min="9753" max="9753" width="3.85546875" style="1" bestFit="1" customWidth="1"/>
    <col min="9754" max="9754" width="1" style="1" customWidth="1"/>
    <col min="9755" max="9755" width="3" style="1" customWidth="1"/>
    <col min="9756" max="9756" width="1" style="1" customWidth="1"/>
    <col min="9757" max="9984" width="3" style="1"/>
    <col min="9985" max="9985" width="21.28515625" style="1" bestFit="1" customWidth="1"/>
    <col min="9986" max="10001" width="2.85546875" style="1" customWidth="1"/>
    <col min="10002" max="10002" width="1.42578125" style="1" customWidth="1"/>
    <col min="10003" max="10008" width="3" style="1" customWidth="1"/>
    <col min="10009" max="10009" width="3.85546875" style="1" bestFit="1" customWidth="1"/>
    <col min="10010" max="10010" width="1" style="1" customWidth="1"/>
    <col min="10011" max="10011" width="3" style="1" customWidth="1"/>
    <col min="10012" max="10012" width="1" style="1" customWidth="1"/>
    <col min="10013" max="10240" width="3" style="1"/>
    <col min="10241" max="10241" width="21.28515625" style="1" bestFit="1" customWidth="1"/>
    <col min="10242" max="10257" width="2.85546875" style="1" customWidth="1"/>
    <col min="10258" max="10258" width="1.42578125" style="1" customWidth="1"/>
    <col min="10259" max="10264" width="3" style="1" customWidth="1"/>
    <col min="10265" max="10265" width="3.85546875" style="1" bestFit="1" customWidth="1"/>
    <col min="10266" max="10266" width="1" style="1" customWidth="1"/>
    <col min="10267" max="10267" width="3" style="1" customWidth="1"/>
    <col min="10268" max="10268" width="1" style="1" customWidth="1"/>
    <col min="10269" max="10496" width="3" style="1"/>
    <col min="10497" max="10497" width="21.28515625" style="1" bestFit="1" customWidth="1"/>
    <col min="10498" max="10513" width="2.85546875" style="1" customWidth="1"/>
    <col min="10514" max="10514" width="1.42578125" style="1" customWidth="1"/>
    <col min="10515" max="10520" width="3" style="1" customWidth="1"/>
    <col min="10521" max="10521" width="3.85546875" style="1" bestFit="1" customWidth="1"/>
    <col min="10522" max="10522" width="1" style="1" customWidth="1"/>
    <col min="10523" max="10523" width="3" style="1" customWidth="1"/>
    <col min="10524" max="10524" width="1" style="1" customWidth="1"/>
    <col min="10525" max="10752" width="3" style="1"/>
    <col min="10753" max="10753" width="21.28515625" style="1" bestFit="1" customWidth="1"/>
    <col min="10754" max="10769" width="2.85546875" style="1" customWidth="1"/>
    <col min="10770" max="10770" width="1.42578125" style="1" customWidth="1"/>
    <col min="10771" max="10776" width="3" style="1" customWidth="1"/>
    <col min="10777" max="10777" width="3.85546875" style="1" bestFit="1" customWidth="1"/>
    <col min="10778" max="10778" width="1" style="1" customWidth="1"/>
    <col min="10779" max="10779" width="3" style="1" customWidth="1"/>
    <col min="10780" max="10780" width="1" style="1" customWidth="1"/>
    <col min="10781" max="11008" width="3" style="1"/>
    <col min="11009" max="11009" width="21.28515625" style="1" bestFit="1" customWidth="1"/>
    <col min="11010" max="11025" width="2.85546875" style="1" customWidth="1"/>
    <col min="11026" max="11026" width="1.42578125" style="1" customWidth="1"/>
    <col min="11027" max="11032" width="3" style="1" customWidth="1"/>
    <col min="11033" max="11033" width="3.85546875" style="1" bestFit="1" customWidth="1"/>
    <col min="11034" max="11034" width="1" style="1" customWidth="1"/>
    <col min="11035" max="11035" width="3" style="1" customWidth="1"/>
    <col min="11036" max="11036" width="1" style="1" customWidth="1"/>
    <col min="11037" max="11264" width="3" style="1"/>
    <col min="11265" max="11265" width="21.28515625" style="1" bestFit="1" customWidth="1"/>
    <col min="11266" max="11281" width="2.85546875" style="1" customWidth="1"/>
    <col min="11282" max="11282" width="1.42578125" style="1" customWidth="1"/>
    <col min="11283" max="11288" width="3" style="1" customWidth="1"/>
    <col min="11289" max="11289" width="3.85546875" style="1" bestFit="1" customWidth="1"/>
    <col min="11290" max="11290" width="1" style="1" customWidth="1"/>
    <col min="11291" max="11291" width="3" style="1" customWidth="1"/>
    <col min="11292" max="11292" width="1" style="1" customWidth="1"/>
    <col min="11293" max="11520" width="3" style="1"/>
    <col min="11521" max="11521" width="21.28515625" style="1" bestFit="1" customWidth="1"/>
    <col min="11522" max="11537" width="2.85546875" style="1" customWidth="1"/>
    <col min="11538" max="11538" width="1.42578125" style="1" customWidth="1"/>
    <col min="11539" max="11544" width="3" style="1" customWidth="1"/>
    <col min="11545" max="11545" width="3.85546875" style="1" bestFit="1" customWidth="1"/>
    <col min="11546" max="11546" width="1" style="1" customWidth="1"/>
    <col min="11547" max="11547" width="3" style="1" customWidth="1"/>
    <col min="11548" max="11548" width="1" style="1" customWidth="1"/>
    <col min="11549" max="11776" width="3" style="1"/>
    <col min="11777" max="11777" width="21.28515625" style="1" bestFit="1" customWidth="1"/>
    <col min="11778" max="11793" width="2.85546875" style="1" customWidth="1"/>
    <col min="11794" max="11794" width="1.42578125" style="1" customWidth="1"/>
    <col min="11795" max="11800" width="3" style="1" customWidth="1"/>
    <col min="11801" max="11801" width="3.85546875" style="1" bestFit="1" customWidth="1"/>
    <col min="11802" max="11802" width="1" style="1" customWidth="1"/>
    <col min="11803" max="11803" width="3" style="1" customWidth="1"/>
    <col min="11804" max="11804" width="1" style="1" customWidth="1"/>
    <col min="11805" max="12032" width="3" style="1"/>
    <col min="12033" max="12033" width="21.28515625" style="1" bestFit="1" customWidth="1"/>
    <col min="12034" max="12049" width="2.85546875" style="1" customWidth="1"/>
    <col min="12050" max="12050" width="1.42578125" style="1" customWidth="1"/>
    <col min="12051" max="12056" width="3" style="1" customWidth="1"/>
    <col min="12057" max="12057" width="3.85546875" style="1" bestFit="1" customWidth="1"/>
    <col min="12058" max="12058" width="1" style="1" customWidth="1"/>
    <col min="12059" max="12059" width="3" style="1" customWidth="1"/>
    <col min="12060" max="12060" width="1" style="1" customWidth="1"/>
    <col min="12061" max="12288" width="3" style="1"/>
    <col min="12289" max="12289" width="21.28515625" style="1" bestFit="1" customWidth="1"/>
    <col min="12290" max="12305" width="2.85546875" style="1" customWidth="1"/>
    <col min="12306" max="12306" width="1.42578125" style="1" customWidth="1"/>
    <col min="12307" max="12312" width="3" style="1" customWidth="1"/>
    <col min="12313" max="12313" width="3.85546875" style="1" bestFit="1" customWidth="1"/>
    <col min="12314" max="12314" width="1" style="1" customWidth="1"/>
    <col min="12315" max="12315" width="3" style="1" customWidth="1"/>
    <col min="12316" max="12316" width="1" style="1" customWidth="1"/>
    <col min="12317" max="12544" width="3" style="1"/>
    <col min="12545" max="12545" width="21.28515625" style="1" bestFit="1" customWidth="1"/>
    <col min="12546" max="12561" width="2.85546875" style="1" customWidth="1"/>
    <col min="12562" max="12562" width="1.42578125" style="1" customWidth="1"/>
    <col min="12563" max="12568" width="3" style="1" customWidth="1"/>
    <col min="12569" max="12569" width="3.85546875" style="1" bestFit="1" customWidth="1"/>
    <col min="12570" max="12570" width="1" style="1" customWidth="1"/>
    <col min="12571" max="12571" width="3" style="1" customWidth="1"/>
    <col min="12572" max="12572" width="1" style="1" customWidth="1"/>
    <col min="12573" max="12800" width="3" style="1"/>
    <col min="12801" max="12801" width="21.28515625" style="1" bestFit="1" customWidth="1"/>
    <col min="12802" max="12817" width="2.85546875" style="1" customWidth="1"/>
    <col min="12818" max="12818" width="1.42578125" style="1" customWidth="1"/>
    <col min="12819" max="12824" width="3" style="1" customWidth="1"/>
    <col min="12825" max="12825" width="3.85546875" style="1" bestFit="1" customWidth="1"/>
    <col min="12826" max="12826" width="1" style="1" customWidth="1"/>
    <col min="12827" max="12827" width="3" style="1" customWidth="1"/>
    <col min="12828" max="12828" width="1" style="1" customWidth="1"/>
    <col min="12829" max="13056" width="3" style="1"/>
    <col min="13057" max="13057" width="21.28515625" style="1" bestFit="1" customWidth="1"/>
    <col min="13058" max="13073" width="2.85546875" style="1" customWidth="1"/>
    <col min="13074" max="13074" width="1.42578125" style="1" customWidth="1"/>
    <col min="13075" max="13080" width="3" style="1" customWidth="1"/>
    <col min="13081" max="13081" width="3.85546875" style="1" bestFit="1" customWidth="1"/>
    <col min="13082" max="13082" width="1" style="1" customWidth="1"/>
    <col min="13083" max="13083" width="3" style="1" customWidth="1"/>
    <col min="13084" max="13084" width="1" style="1" customWidth="1"/>
    <col min="13085" max="13312" width="3" style="1"/>
    <col min="13313" max="13313" width="21.28515625" style="1" bestFit="1" customWidth="1"/>
    <col min="13314" max="13329" width="2.85546875" style="1" customWidth="1"/>
    <col min="13330" max="13330" width="1.42578125" style="1" customWidth="1"/>
    <col min="13331" max="13336" width="3" style="1" customWidth="1"/>
    <col min="13337" max="13337" width="3.85546875" style="1" bestFit="1" customWidth="1"/>
    <col min="13338" max="13338" width="1" style="1" customWidth="1"/>
    <col min="13339" max="13339" width="3" style="1" customWidth="1"/>
    <col min="13340" max="13340" width="1" style="1" customWidth="1"/>
    <col min="13341" max="13568" width="3" style="1"/>
    <col min="13569" max="13569" width="21.28515625" style="1" bestFit="1" customWidth="1"/>
    <col min="13570" max="13585" width="2.85546875" style="1" customWidth="1"/>
    <col min="13586" max="13586" width="1.42578125" style="1" customWidth="1"/>
    <col min="13587" max="13592" width="3" style="1" customWidth="1"/>
    <col min="13593" max="13593" width="3.85546875" style="1" bestFit="1" customWidth="1"/>
    <col min="13594" max="13594" width="1" style="1" customWidth="1"/>
    <col min="13595" max="13595" width="3" style="1" customWidth="1"/>
    <col min="13596" max="13596" width="1" style="1" customWidth="1"/>
    <col min="13597" max="13824" width="3" style="1"/>
    <col min="13825" max="13825" width="21.28515625" style="1" bestFit="1" customWidth="1"/>
    <col min="13826" max="13841" width="2.85546875" style="1" customWidth="1"/>
    <col min="13842" max="13842" width="1.42578125" style="1" customWidth="1"/>
    <col min="13843" max="13848" width="3" style="1" customWidth="1"/>
    <col min="13849" max="13849" width="3.85546875" style="1" bestFit="1" customWidth="1"/>
    <col min="13850" max="13850" width="1" style="1" customWidth="1"/>
    <col min="13851" max="13851" width="3" style="1" customWidth="1"/>
    <col min="13852" max="13852" width="1" style="1" customWidth="1"/>
    <col min="13853" max="14080" width="3" style="1"/>
    <col min="14081" max="14081" width="21.28515625" style="1" bestFit="1" customWidth="1"/>
    <col min="14082" max="14097" width="2.85546875" style="1" customWidth="1"/>
    <col min="14098" max="14098" width="1.42578125" style="1" customWidth="1"/>
    <col min="14099" max="14104" width="3" style="1" customWidth="1"/>
    <col min="14105" max="14105" width="3.85546875" style="1" bestFit="1" customWidth="1"/>
    <col min="14106" max="14106" width="1" style="1" customWidth="1"/>
    <col min="14107" max="14107" width="3" style="1" customWidth="1"/>
    <col min="14108" max="14108" width="1" style="1" customWidth="1"/>
    <col min="14109" max="14336" width="3" style="1"/>
    <col min="14337" max="14337" width="21.28515625" style="1" bestFit="1" customWidth="1"/>
    <col min="14338" max="14353" width="2.85546875" style="1" customWidth="1"/>
    <col min="14354" max="14354" width="1.42578125" style="1" customWidth="1"/>
    <col min="14355" max="14360" width="3" style="1" customWidth="1"/>
    <col min="14361" max="14361" width="3.85546875" style="1" bestFit="1" customWidth="1"/>
    <col min="14362" max="14362" width="1" style="1" customWidth="1"/>
    <col min="14363" max="14363" width="3" style="1" customWidth="1"/>
    <col min="14364" max="14364" width="1" style="1" customWidth="1"/>
    <col min="14365" max="14592" width="3" style="1"/>
    <col min="14593" max="14593" width="21.28515625" style="1" bestFit="1" customWidth="1"/>
    <col min="14594" max="14609" width="2.85546875" style="1" customWidth="1"/>
    <col min="14610" max="14610" width="1.42578125" style="1" customWidth="1"/>
    <col min="14611" max="14616" width="3" style="1" customWidth="1"/>
    <col min="14617" max="14617" width="3.85546875" style="1" bestFit="1" customWidth="1"/>
    <col min="14618" max="14618" width="1" style="1" customWidth="1"/>
    <col min="14619" max="14619" width="3" style="1" customWidth="1"/>
    <col min="14620" max="14620" width="1" style="1" customWidth="1"/>
    <col min="14621" max="14848" width="3" style="1"/>
    <col min="14849" max="14849" width="21.28515625" style="1" bestFit="1" customWidth="1"/>
    <col min="14850" max="14865" width="2.85546875" style="1" customWidth="1"/>
    <col min="14866" max="14866" width="1.42578125" style="1" customWidth="1"/>
    <col min="14867" max="14872" width="3" style="1" customWidth="1"/>
    <col min="14873" max="14873" width="3.85546875" style="1" bestFit="1" customWidth="1"/>
    <col min="14874" max="14874" width="1" style="1" customWidth="1"/>
    <col min="14875" max="14875" width="3" style="1" customWidth="1"/>
    <col min="14876" max="14876" width="1" style="1" customWidth="1"/>
    <col min="14877" max="15104" width="3" style="1"/>
    <col min="15105" max="15105" width="21.28515625" style="1" bestFit="1" customWidth="1"/>
    <col min="15106" max="15121" width="2.85546875" style="1" customWidth="1"/>
    <col min="15122" max="15122" width="1.42578125" style="1" customWidth="1"/>
    <col min="15123" max="15128" width="3" style="1" customWidth="1"/>
    <col min="15129" max="15129" width="3.85546875" style="1" bestFit="1" customWidth="1"/>
    <col min="15130" max="15130" width="1" style="1" customWidth="1"/>
    <col min="15131" max="15131" width="3" style="1" customWidth="1"/>
    <col min="15132" max="15132" width="1" style="1" customWidth="1"/>
    <col min="15133" max="15360" width="3" style="1"/>
    <col min="15361" max="15361" width="21.28515625" style="1" bestFit="1" customWidth="1"/>
    <col min="15362" max="15377" width="2.85546875" style="1" customWidth="1"/>
    <col min="15378" max="15378" width="1.42578125" style="1" customWidth="1"/>
    <col min="15379" max="15384" width="3" style="1" customWidth="1"/>
    <col min="15385" max="15385" width="3.85546875" style="1" bestFit="1" customWidth="1"/>
    <col min="15386" max="15386" width="1" style="1" customWidth="1"/>
    <col min="15387" max="15387" width="3" style="1" customWidth="1"/>
    <col min="15388" max="15388" width="1" style="1" customWidth="1"/>
    <col min="15389" max="15616" width="3" style="1"/>
    <col min="15617" max="15617" width="21.28515625" style="1" bestFit="1" customWidth="1"/>
    <col min="15618" max="15633" width="2.85546875" style="1" customWidth="1"/>
    <col min="15634" max="15634" width="1.42578125" style="1" customWidth="1"/>
    <col min="15635" max="15640" width="3" style="1" customWidth="1"/>
    <col min="15641" max="15641" width="3.85546875" style="1" bestFit="1" customWidth="1"/>
    <col min="15642" max="15642" width="1" style="1" customWidth="1"/>
    <col min="15643" max="15643" width="3" style="1" customWidth="1"/>
    <col min="15644" max="15644" width="1" style="1" customWidth="1"/>
    <col min="15645" max="15872" width="3" style="1"/>
    <col min="15873" max="15873" width="21.28515625" style="1" bestFit="1" customWidth="1"/>
    <col min="15874" max="15889" width="2.85546875" style="1" customWidth="1"/>
    <col min="15890" max="15890" width="1.42578125" style="1" customWidth="1"/>
    <col min="15891" max="15896" width="3" style="1" customWidth="1"/>
    <col min="15897" max="15897" width="3.85546875" style="1" bestFit="1" customWidth="1"/>
    <col min="15898" max="15898" width="1" style="1" customWidth="1"/>
    <col min="15899" max="15899" width="3" style="1" customWidth="1"/>
    <col min="15900" max="15900" width="1" style="1" customWidth="1"/>
    <col min="15901" max="16128" width="3" style="1"/>
    <col min="16129" max="16129" width="21.28515625" style="1" bestFit="1" customWidth="1"/>
    <col min="16130" max="16145" width="2.85546875" style="1" customWidth="1"/>
    <col min="16146" max="16146" width="1.42578125" style="1" customWidth="1"/>
    <col min="16147" max="16152" width="3" style="1" customWidth="1"/>
    <col min="16153" max="16153" width="3.85546875" style="1" bestFit="1" customWidth="1"/>
    <col min="16154" max="16154" width="1" style="1" customWidth="1"/>
    <col min="16155" max="16155" width="3" style="1" customWidth="1"/>
    <col min="16156" max="16156" width="1" style="1" customWidth="1"/>
    <col min="16157" max="16384" width="3" style="1"/>
  </cols>
  <sheetData>
    <row r="1" spans="1:33" ht="20.25" thickBot="1" x14ac:dyDescent="0.25">
      <c r="A1" s="55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81" t="s">
        <v>114</v>
      </c>
      <c r="T1" s="181"/>
      <c r="U1" s="181"/>
      <c r="V1" s="181"/>
      <c r="W1" s="181"/>
      <c r="X1" s="181"/>
      <c r="Y1" s="85"/>
      <c r="Z1" s="3"/>
      <c r="AA1" s="86"/>
      <c r="AB1" s="86"/>
      <c r="AC1" s="87"/>
      <c r="AD1" s="3"/>
    </row>
    <row r="2" spans="1:33" ht="33" customHeight="1" thickTop="1" thickBot="1" x14ac:dyDescent="0.4">
      <c r="A2" s="54" t="s">
        <v>172</v>
      </c>
      <c r="B2" s="51" t="str">
        <f>(A3)</f>
        <v>Csorba G.</v>
      </c>
      <c r="C2" s="53"/>
      <c r="D2" s="51"/>
      <c r="E2" s="51"/>
      <c r="F2" s="52" t="str">
        <f>(A4)</f>
        <v>Béres II. Z.</v>
      </c>
      <c r="G2" s="51"/>
      <c r="H2" s="51"/>
      <c r="I2" s="51"/>
      <c r="J2" s="52" t="str">
        <f>(A5)</f>
        <v>Szabó M.</v>
      </c>
      <c r="K2" s="51"/>
      <c r="L2" s="51"/>
      <c r="M2" s="51"/>
      <c r="N2" s="52" t="str">
        <f>(A6)</f>
        <v>Balázs M.</v>
      </c>
      <c r="O2" s="51"/>
      <c r="P2" s="51"/>
      <c r="Q2" s="51"/>
      <c r="R2" s="50"/>
      <c r="S2" s="49" t="s">
        <v>10</v>
      </c>
      <c r="T2" s="48" t="s">
        <v>9</v>
      </c>
      <c r="U2" s="48" t="s">
        <v>8</v>
      </c>
      <c r="V2" s="48" t="s">
        <v>7</v>
      </c>
      <c r="W2" s="47" t="s">
        <v>6</v>
      </c>
      <c r="X2" s="47" t="s">
        <v>5</v>
      </c>
      <c r="Y2" s="46" t="s">
        <v>4</v>
      </c>
      <c r="Z2" s="3"/>
      <c r="AA2" s="46" t="s">
        <v>3</v>
      </c>
      <c r="AB2" s="12"/>
      <c r="AC2" s="45" t="s">
        <v>2</v>
      </c>
      <c r="AD2" s="3"/>
    </row>
    <row r="3" spans="1:33" ht="18.75" thickTop="1" x14ac:dyDescent="0.2">
      <c r="A3" s="44" t="s">
        <v>98</v>
      </c>
      <c r="B3" s="43"/>
      <c r="C3" s="42"/>
      <c r="D3" s="42"/>
      <c r="E3" s="42"/>
      <c r="F3" s="41">
        <v>3</v>
      </c>
      <c r="G3" s="40">
        <v>1</v>
      </c>
      <c r="H3" s="40">
        <v>1</v>
      </c>
      <c r="I3" s="39" t="str">
        <f>IF(G3=".","-",IF(G3&gt;H3,"g",IF(G3=H3,"d","v")))</f>
        <v>d</v>
      </c>
      <c r="J3" s="41">
        <v>2</v>
      </c>
      <c r="K3" s="40">
        <v>5</v>
      </c>
      <c r="L3" s="40">
        <v>2</v>
      </c>
      <c r="M3" s="39" t="str">
        <f>IF(K3=".","-",IF(K3&gt;L3,"g",IF(K3=L3,"d","v")))</f>
        <v>g</v>
      </c>
      <c r="N3" s="41">
        <v>1</v>
      </c>
      <c r="O3" s="40">
        <v>4</v>
      </c>
      <c r="P3" s="40">
        <v>1</v>
      </c>
      <c r="Q3" s="39" t="str">
        <f>IF(O3=".","-",IF(O3&gt;P3,"g",IF(O3=P3,"d","v")))</f>
        <v>g</v>
      </c>
      <c r="R3" s="114"/>
      <c r="S3" s="38">
        <f>SUM(T3:V3)</f>
        <v>3</v>
      </c>
      <c r="T3" s="37">
        <f>COUNTIF(B3:Q3,"g")</f>
        <v>2</v>
      </c>
      <c r="U3" s="37">
        <f>COUNTIF(B3:Q3,"d")</f>
        <v>1</v>
      </c>
      <c r="V3" s="37">
        <f>COUNTIF(B3:Q3,"v")</f>
        <v>0</v>
      </c>
      <c r="W3" s="28">
        <f>SUM(IF(G3&lt;&gt;".",G3)+IF(K3&lt;&gt;".",K3)+IF(O3&lt;&gt;".",O3))</f>
        <v>10</v>
      </c>
      <c r="X3" s="28">
        <f>SUM(IF(H3&lt;&gt;".",H3)+IF(L3&lt;&gt;".",L3)+IF(P3&lt;&gt;".",P3))</f>
        <v>4</v>
      </c>
      <c r="Y3" s="36">
        <f>SUM(T3*3+U3*1)</f>
        <v>7</v>
      </c>
      <c r="Z3" s="4"/>
      <c r="AA3" s="25">
        <f>RANK(Y3,$Y$3:$Y$6,0)</f>
        <v>1</v>
      </c>
      <c r="AB3" s="12"/>
      <c r="AC3" s="91">
        <f>SUM(W3-X3)</f>
        <v>6</v>
      </c>
      <c r="AD3" s="3"/>
    </row>
    <row r="4" spans="1:33" ht="18" x14ac:dyDescent="0.2">
      <c r="A4" s="35" t="s">
        <v>100</v>
      </c>
      <c r="B4" s="32">
        <v>3</v>
      </c>
      <c r="C4" s="29">
        <v>1</v>
      </c>
      <c r="D4" s="29">
        <v>1</v>
      </c>
      <c r="E4" s="31" t="str">
        <f>IF(C4=".","-",IF(C4&gt;D4,"g",IF(C4=D4,"d","v")))</f>
        <v>d</v>
      </c>
      <c r="F4" s="34"/>
      <c r="G4" s="33"/>
      <c r="H4" s="33"/>
      <c r="I4" s="33"/>
      <c r="J4" s="32">
        <v>1</v>
      </c>
      <c r="K4" s="29">
        <v>0</v>
      </c>
      <c r="L4" s="29">
        <v>0</v>
      </c>
      <c r="M4" s="31" t="str">
        <f>IF(K4=".","-",IF(K4&gt;L4,"g",IF(K4=L4,"d","v")))</f>
        <v>d</v>
      </c>
      <c r="N4" s="32">
        <v>2</v>
      </c>
      <c r="O4" s="29">
        <v>1</v>
      </c>
      <c r="P4" s="29">
        <v>0</v>
      </c>
      <c r="Q4" s="31" t="str">
        <f>IF(O4=".","-",IF(O4&gt;P4,"g",IF(O4=P4,"d","v")))</f>
        <v>g</v>
      </c>
      <c r="R4" s="115"/>
      <c r="S4" s="30">
        <f>SUM(T4:V4)</f>
        <v>3</v>
      </c>
      <c r="T4" s="29">
        <f>COUNTIF(B4:Q4,"g")</f>
        <v>1</v>
      </c>
      <c r="U4" s="29">
        <f>COUNTIF(B4:Q4,"d")</f>
        <v>2</v>
      </c>
      <c r="V4" s="29">
        <f>COUNTIF(B4:Q4,"v")</f>
        <v>0</v>
      </c>
      <c r="W4" s="28">
        <f>SUM(IF(C4&lt;&gt;".",C4)+IF(K4&lt;&gt;".",K4)+IF(O4&lt;&gt;".",O4))</f>
        <v>2</v>
      </c>
      <c r="X4" s="28">
        <f>SUM(IF(D4&lt;&gt;".",D4)+IF(L4&lt;&gt;".",L4)+IF(P4&lt;&gt;".",P4))</f>
        <v>1</v>
      </c>
      <c r="Y4" s="27">
        <f>SUM(T4*3+U4*1)</f>
        <v>5</v>
      </c>
      <c r="Z4" s="4"/>
      <c r="AA4" s="25">
        <f>RANK(Y4,$Y$3:$Y$6,0)</f>
        <v>2</v>
      </c>
      <c r="AB4" s="12"/>
      <c r="AC4" s="91">
        <f>SUM(W4-X4)</f>
        <v>1</v>
      </c>
      <c r="AD4" s="3"/>
    </row>
    <row r="5" spans="1:33" ht="18" x14ac:dyDescent="0.2">
      <c r="A5" s="35" t="s">
        <v>104</v>
      </c>
      <c r="B5" s="32">
        <v>2</v>
      </c>
      <c r="C5" s="29">
        <v>2</v>
      </c>
      <c r="D5" s="29">
        <v>5</v>
      </c>
      <c r="E5" s="31" t="str">
        <f>IF(C5=".","-",IF(C5&gt;D5,"g",IF(C5=D5,"d","v")))</f>
        <v>v</v>
      </c>
      <c r="F5" s="32">
        <v>1</v>
      </c>
      <c r="G5" s="29">
        <v>0</v>
      </c>
      <c r="H5" s="29">
        <v>0</v>
      </c>
      <c r="I5" s="31" t="str">
        <f>IF(G5=".","-",IF(G5&gt;H5,"g",IF(G5=H5,"d","v")))</f>
        <v>d</v>
      </c>
      <c r="J5" s="34"/>
      <c r="K5" s="33"/>
      <c r="L5" s="33"/>
      <c r="M5" s="33"/>
      <c r="N5" s="32">
        <v>3</v>
      </c>
      <c r="O5" s="29">
        <v>0</v>
      </c>
      <c r="P5" s="29">
        <v>1</v>
      </c>
      <c r="Q5" s="31" t="str">
        <f>IF(O5=".","-",IF(O5&gt;P5,"g",IF(O5=P5,"d","v")))</f>
        <v>v</v>
      </c>
      <c r="R5" s="115"/>
      <c r="S5" s="30">
        <f>SUM(T5:V5)</f>
        <v>3</v>
      </c>
      <c r="T5" s="29">
        <f>COUNTIF(B5:Q5,"g")</f>
        <v>0</v>
      </c>
      <c r="U5" s="29">
        <f>COUNTIF(B5:Q5,"d")</f>
        <v>1</v>
      </c>
      <c r="V5" s="29">
        <f>COUNTIF(B5:Q5,"v")</f>
        <v>2</v>
      </c>
      <c r="W5" s="28">
        <f>SUM(IF(G5&lt;&gt;".",G5)+IF(C5&lt;&gt;".",C5)+IF(O5&lt;&gt;".",O5))</f>
        <v>2</v>
      </c>
      <c r="X5" s="28">
        <f>SUM(IF(H5&lt;&gt;".",H5)+IF(D5&lt;&gt;".",D5)+IF(P5&lt;&gt;".",P5))</f>
        <v>6</v>
      </c>
      <c r="Y5" s="27">
        <f>SUM(T5*3+U5*1)</f>
        <v>1</v>
      </c>
      <c r="Z5" s="26"/>
      <c r="AA5" s="25">
        <f>RANK(Y5,$Y$3:$Y$6,0)</f>
        <v>4</v>
      </c>
      <c r="AB5" s="12"/>
      <c r="AC5" s="91">
        <f>SUM(W5-X5)</f>
        <v>-4</v>
      </c>
      <c r="AD5" s="3"/>
    </row>
    <row r="6" spans="1:33" s="10" customFormat="1" ht="18.75" thickBot="1" x14ac:dyDescent="0.25">
      <c r="A6" s="35" t="s">
        <v>105</v>
      </c>
      <c r="B6" s="23">
        <v>1</v>
      </c>
      <c r="C6" s="18">
        <v>1</v>
      </c>
      <c r="D6" s="18">
        <v>4</v>
      </c>
      <c r="E6" s="22" t="str">
        <f>IF(C6=".","-",IF(C6&gt;D6,"g",IF(C6=D6,"d","v")))</f>
        <v>v</v>
      </c>
      <c r="F6" s="23">
        <v>2</v>
      </c>
      <c r="G6" s="18">
        <v>0</v>
      </c>
      <c r="H6" s="18">
        <v>1</v>
      </c>
      <c r="I6" s="22" t="str">
        <f>IF(G6=".","-",IF(G6&gt;H6,"g",IF(G6=H6,"d","v")))</f>
        <v>v</v>
      </c>
      <c r="J6" s="23">
        <v>3</v>
      </c>
      <c r="K6" s="18">
        <v>1</v>
      </c>
      <c r="L6" s="18">
        <v>0</v>
      </c>
      <c r="M6" s="22" t="str">
        <f>IF(K6=".","-",IF(K6&gt;L6,"g",IF(K6=L6,"d","v")))</f>
        <v>g</v>
      </c>
      <c r="N6" s="21"/>
      <c r="O6" s="20"/>
      <c r="P6" s="20"/>
      <c r="Q6" s="20"/>
      <c r="R6" s="116"/>
      <c r="S6" s="19">
        <f>SUM(T6:V6)</f>
        <v>3</v>
      </c>
      <c r="T6" s="18">
        <f>COUNTIF(B6:Q6,"g")</f>
        <v>1</v>
      </c>
      <c r="U6" s="18">
        <f>COUNTIF(B6:Q6,"d")</f>
        <v>0</v>
      </c>
      <c r="V6" s="18">
        <f>COUNTIF(B6:Q6,"v")</f>
        <v>2</v>
      </c>
      <c r="W6" s="17">
        <f>SUM(IF(G6&lt;&gt;".",G6)+IF(K6&lt;&gt;".",K6)+IF(C6&lt;&gt;".",C6))</f>
        <v>2</v>
      </c>
      <c r="X6" s="17">
        <f>SUM(IF(H6&lt;&gt;".",H6)+IF(L6&lt;&gt;".",L6)+IF(D6&lt;&gt;".",D6))</f>
        <v>5</v>
      </c>
      <c r="Y6" s="16">
        <f>SUM(T6*3+U6*1)</f>
        <v>3</v>
      </c>
      <c r="Z6" s="4"/>
      <c r="AA6" s="15">
        <f>RANK(Y6,$Y$3:$Y$6,0)</f>
        <v>3</v>
      </c>
      <c r="AB6" s="12"/>
      <c r="AC6" s="91">
        <f>SUM(W6-X6)</f>
        <v>-3</v>
      </c>
      <c r="AD6" s="4"/>
    </row>
    <row r="7" spans="1:33" s="10" customFormat="1" ht="3.75" customHeight="1" thickTop="1" x14ac:dyDescent="0.2">
      <c r="A7" s="4"/>
      <c r="B7" s="14"/>
      <c r="C7" s="11"/>
      <c r="D7" s="11"/>
      <c r="E7" s="13"/>
      <c r="F7" s="14"/>
      <c r="G7" s="11"/>
      <c r="H7" s="11"/>
      <c r="I7" s="13"/>
      <c r="J7" s="14"/>
      <c r="K7" s="11"/>
      <c r="L7" s="11"/>
      <c r="M7" s="13"/>
      <c r="N7" s="4"/>
      <c r="O7" s="4"/>
      <c r="P7" s="4"/>
      <c r="Q7" s="4"/>
      <c r="R7" s="4"/>
      <c r="S7" s="12"/>
      <c r="T7" s="12"/>
      <c r="U7" s="12"/>
      <c r="V7" s="12"/>
      <c r="W7" s="11"/>
      <c r="X7" s="11"/>
      <c r="Y7" s="11"/>
      <c r="Z7" s="4"/>
      <c r="AA7" s="4"/>
      <c r="AB7" s="4"/>
      <c r="AC7" s="4"/>
      <c r="AD7" s="4"/>
    </row>
    <row r="8" spans="1:33" s="10" customFormat="1" ht="20.25" x14ac:dyDescent="0.3">
      <c r="A8" s="9">
        <v>1</v>
      </c>
      <c r="B8" s="117"/>
      <c r="C8" s="6"/>
      <c r="D8" s="8"/>
      <c r="E8" s="6"/>
      <c r="F8" s="6"/>
      <c r="G8" s="6"/>
      <c r="H8" s="6"/>
      <c r="I8" s="6"/>
      <c r="J8" s="6"/>
      <c r="K8" s="118"/>
      <c r="L8" s="103" t="str">
        <f>($A$3)</f>
        <v>Csorba G.</v>
      </c>
      <c r="M8" s="118"/>
      <c r="N8" s="7">
        <v>4</v>
      </c>
      <c r="O8" s="119" t="s">
        <v>1</v>
      </c>
      <c r="P8" s="7">
        <v>1</v>
      </c>
      <c r="Q8" s="6"/>
      <c r="R8" s="6"/>
      <c r="S8" s="105" t="str">
        <f>($A$6)</f>
        <v>Balázs M.</v>
      </c>
      <c r="T8" s="8"/>
      <c r="U8" s="6"/>
      <c r="V8" s="6"/>
      <c r="W8" s="6"/>
      <c r="X8" s="78" t="s">
        <v>199</v>
      </c>
      <c r="Y8" s="78"/>
      <c r="Z8" s="78"/>
      <c r="AA8" s="126"/>
      <c r="AB8" s="126"/>
      <c r="AC8" s="78"/>
      <c r="AD8" s="78" t="s">
        <v>191</v>
      </c>
      <c r="AE8" s="78"/>
      <c r="AF8" s="124"/>
      <c r="AG8" s="124"/>
    </row>
    <row r="9" spans="1:33" ht="20.25" x14ac:dyDescent="0.3">
      <c r="A9" s="120"/>
      <c r="B9" s="4"/>
      <c r="C9" s="2"/>
      <c r="D9" s="2"/>
      <c r="E9" s="6"/>
      <c r="F9" s="6"/>
      <c r="G9" s="6"/>
      <c r="H9" s="6"/>
      <c r="I9" s="6"/>
      <c r="J9" s="6"/>
      <c r="K9" s="2"/>
      <c r="L9" s="103" t="str">
        <f>($A$4)</f>
        <v>Béres II. Z.</v>
      </c>
      <c r="M9" s="2"/>
      <c r="N9" s="7">
        <v>0</v>
      </c>
      <c r="O9" s="119" t="s">
        <v>1</v>
      </c>
      <c r="P9" s="7">
        <v>0</v>
      </c>
      <c r="Q9" s="2"/>
      <c r="R9" s="6"/>
      <c r="S9" s="105" t="str">
        <f>($A$5)</f>
        <v>Szabó M.</v>
      </c>
      <c r="T9" s="2"/>
      <c r="U9" s="6"/>
      <c r="V9" s="6"/>
      <c r="W9" s="6"/>
      <c r="X9" s="78" t="s">
        <v>200</v>
      </c>
      <c r="Y9" s="78"/>
      <c r="Z9" s="79"/>
      <c r="AA9" s="126"/>
      <c r="AB9" s="126"/>
      <c r="AC9" s="79"/>
      <c r="AD9" s="79"/>
      <c r="AE9" s="79"/>
      <c r="AF9" s="125"/>
      <c r="AG9" s="125"/>
    </row>
    <row r="10" spans="1:33" ht="3.75" customHeight="1" x14ac:dyDescent="0.2">
      <c r="A10" s="120"/>
      <c r="B10" s="4"/>
      <c r="C10" s="121"/>
      <c r="D10" s="5"/>
      <c r="E10" s="4"/>
      <c r="F10" s="4"/>
      <c r="G10" s="4"/>
      <c r="H10" s="4"/>
      <c r="I10" s="4"/>
      <c r="J10" s="4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3"/>
      <c r="AE10" s="2"/>
    </row>
    <row r="11" spans="1:33" ht="20.25" x14ac:dyDescent="0.3">
      <c r="A11" s="9">
        <v>2</v>
      </c>
      <c r="B11" s="122"/>
      <c r="C11" s="2"/>
      <c r="D11" s="8"/>
      <c r="E11" s="6"/>
      <c r="F11" s="6"/>
      <c r="G11" s="6"/>
      <c r="H11" s="6"/>
      <c r="I11" s="6"/>
      <c r="J11" s="6"/>
      <c r="K11" s="2"/>
      <c r="L11" s="103" t="str">
        <f>($A$3)</f>
        <v>Csorba G.</v>
      </c>
      <c r="M11" s="2"/>
      <c r="N11" s="7">
        <v>5</v>
      </c>
      <c r="O11" s="119" t="s">
        <v>1</v>
      </c>
      <c r="P11" s="7">
        <v>2</v>
      </c>
      <c r="Q11" s="2"/>
      <c r="R11" s="6"/>
      <c r="S11" s="105" t="str">
        <f>($A$5)</f>
        <v>Szabó M.</v>
      </c>
      <c r="T11" s="6"/>
      <c r="U11" s="2"/>
      <c r="V11" s="2"/>
      <c r="W11" s="6"/>
      <c r="X11" s="78" t="s">
        <v>200</v>
      </c>
      <c r="Y11" s="78"/>
      <c r="Z11" s="79"/>
      <c r="AA11" s="126"/>
      <c r="AB11" s="126"/>
      <c r="AC11" s="79"/>
      <c r="AD11" s="79" t="s">
        <v>195</v>
      </c>
      <c r="AE11" s="79"/>
      <c r="AF11" s="125"/>
      <c r="AG11" s="125"/>
    </row>
    <row r="12" spans="1:33" ht="20.25" x14ac:dyDescent="0.3">
      <c r="A12" s="120"/>
      <c r="B12" s="4"/>
      <c r="C12" s="2"/>
      <c r="D12" s="2"/>
      <c r="E12" s="6"/>
      <c r="F12" s="6"/>
      <c r="G12" s="6"/>
      <c r="H12" s="6"/>
      <c r="I12" s="6"/>
      <c r="J12" s="2"/>
      <c r="K12" s="2"/>
      <c r="L12" s="103" t="str">
        <f>($A$4)</f>
        <v>Béres II. Z.</v>
      </c>
      <c r="M12" s="2"/>
      <c r="N12" s="7">
        <v>1</v>
      </c>
      <c r="O12" s="119" t="s">
        <v>1</v>
      </c>
      <c r="P12" s="7">
        <v>0</v>
      </c>
      <c r="Q12" s="2"/>
      <c r="R12" s="6"/>
      <c r="S12" s="105" t="str">
        <f>($A$6)</f>
        <v>Balázs M.</v>
      </c>
      <c r="T12" s="6"/>
      <c r="U12" s="2"/>
      <c r="V12" s="2"/>
      <c r="W12" s="6"/>
      <c r="X12" s="78" t="s">
        <v>199</v>
      </c>
      <c r="Y12" s="78"/>
      <c r="Z12" s="79"/>
      <c r="AA12" s="126"/>
      <c r="AB12" s="126"/>
      <c r="AC12" s="79"/>
      <c r="AD12" s="79"/>
      <c r="AE12" s="79"/>
      <c r="AF12" s="125"/>
      <c r="AG12" s="125"/>
    </row>
    <row r="13" spans="1:33" ht="3.75" customHeight="1" x14ac:dyDescent="0.2">
      <c r="A13" s="120"/>
      <c r="B13" s="4"/>
      <c r="C13" s="123"/>
      <c r="D13" s="12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3"/>
      <c r="AE13" s="2"/>
    </row>
    <row r="14" spans="1:33" ht="20.25" x14ac:dyDescent="0.3">
      <c r="A14" s="9">
        <v>3</v>
      </c>
      <c r="B14" s="117"/>
      <c r="C14" s="2"/>
      <c r="D14" s="8"/>
      <c r="E14" s="6"/>
      <c r="F14" s="6"/>
      <c r="G14" s="6"/>
      <c r="H14" s="6"/>
      <c r="I14" s="6"/>
      <c r="J14" s="6"/>
      <c r="K14" s="2"/>
      <c r="L14" s="103" t="str">
        <f>($A$3)</f>
        <v>Csorba G.</v>
      </c>
      <c r="M14" s="2"/>
      <c r="N14" s="7">
        <v>1</v>
      </c>
      <c r="O14" s="119" t="s">
        <v>1</v>
      </c>
      <c r="P14" s="7">
        <v>1</v>
      </c>
      <c r="Q14" s="2"/>
      <c r="R14" s="6"/>
      <c r="S14" s="105" t="str">
        <f>($A$4)</f>
        <v>Béres II. Z.</v>
      </c>
      <c r="T14" s="6"/>
      <c r="U14" s="6"/>
      <c r="V14" s="6"/>
      <c r="W14" s="6"/>
      <c r="X14" s="78" t="s">
        <v>199</v>
      </c>
      <c r="Y14" s="78"/>
      <c r="Z14" s="79"/>
      <c r="AA14" s="79"/>
      <c r="AB14" s="79"/>
      <c r="AC14" s="79"/>
      <c r="AD14" s="79" t="s">
        <v>193</v>
      </c>
      <c r="AE14" s="79"/>
      <c r="AF14" s="125"/>
      <c r="AG14" s="125"/>
    </row>
    <row r="15" spans="1:33" ht="20.25" x14ac:dyDescent="0.3">
      <c r="A15" s="120"/>
      <c r="B15" s="4"/>
      <c r="C15" s="2"/>
      <c r="D15" s="2"/>
      <c r="E15" s="6"/>
      <c r="F15" s="6"/>
      <c r="G15" s="6"/>
      <c r="H15" s="6"/>
      <c r="I15" s="6"/>
      <c r="J15" s="6"/>
      <c r="K15" s="2"/>
      <c r="L15" s="103" t="str">
        <f>($A$5)</f>
        <v>Szabó M.</v>
      </c>
      <c r="M15" s="2"/>
      <c r="N15" s="7">
        <v>0</v>
      </c>
      <c r="O15" s="119" t="s">
        <v>1</v>
      </c>
      <c r="P15" s="7">
        <v>1</v>
      </c>
      <c r="Q15" s="2"/>
      <c r="R15" s="6"/>
      <c r="S15" s="105" t="str">
        <f>($A$6)</f>
        <v>Balázs M.</v>
      </c>
      <c r="T15" s="6"/>
      <c r="U15" s="6"/>
      <c r="V15" s="6"/>
      <c r="W15" s="6"/>
      <c r="X15" s="78" t="s">
        <v>200</v>
      </c>
      <c r="Y15" s="78"/>
      <c r="Z15" s="79"/>
      <c r="AA15" s="79"/>
      <c r="AB15" s="79"/>
      <c r="AC15" s="79"/>
      <c r="AD15" s="79"/>
      <c r="AE15" s="79"/>
      <c r="AF15" s="125"/>
      <c r="AG15" s="125"/>
    </row>
    <row r="16" spans="1:33" ht="3.75" customHeight="1" x14ac:dyDescent="0.2">
      <c r="A16" s="120"/>
      <c r="B16" s="4"/>
      <c r="C16" s="121"/>
      <c r="D16" s="5"/>
      <c r="E16" s="4"/>
      <c r="F16" s="4"/>
      <c r="G16" s="4"/>
      <c r="H16" s="4"/>
      <c r="I16" s="4"/>
      <c r="J16" s="4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2"/>
    </row>
    <row r="17" spans="1:3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</sheetData>
  <mergeCells count="1">
    <mergeCell ref="S1:X1"/>
  </mergeCells>
  <conditionalFormatting sqref="E4:E6 I3 I5:I6 M3:M4 M6 Q3:Q5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42"/>
  <sheetViews>
    <sheetView workbookViewId="0"/>
  </sheetViews>
  <sheetFormatPr defaultRowHeight="15" x14ac:dyDescent="0.25"/>
  <sheetData>
    <row r="1" spans="1:23" ht="15.75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pans="1:23" ht="15.75" x14ac:dyDescent="0.25">
      <c r="A2" s="182" t="s">
        <v>174</v>
      </c>
      <c r="B2" s="182"/>
      <c r="C2" s="182"/>
      <c r="D2" s="182"/>
      <c r="E2" s="182"/>
      <c r="F2" s="182"/>
      <c r="G2" s="182"/>
      <c r="H2" s="129"/>
      <c r="I2" s="182" t="s">
        <v>189</v>
      </c>
      <c r="J2" s="182"/>
      <c r="K2" s="182"/>
      <c r="L2" s="182"/>
      <c r="M2" s="182"/>
      <c r="N2" s="182"/>
      <c r="O2" s="182"/>
      <c r="P2" s="129"/>
      <c r="Q2" s="182" t="s">
        <v>190</v>
      </c>
      <c r="R2" s="182"/>
      <c r="S2" s="182"/>
      <c r="T2" s="182"/>
      <c r="U2" s="182"/>
      <c r="V2" s="182"/>
      <c r="W2" s="182"/>
    </row>
    <row r="3" spans="1:23" ht="16.5" thickBot="1" x14ac:dyDescent="0.3">
      <c r="A3" s="129" t="s">
        <v>175</v>
      </c>
      <c r="B3" s="131" t="s">
        <v>201</v>
      </c>
      <c r="C3" s="129"/>
      <c r="D3" s="129"/>
      <c r="E3" s="129"/>
      <c r="F3" s="129"/>
      <c r="G3" s="129"/>
      <c r="H3" s="129"/>
      <c r="I3" s="129" t="s">
        <v>175</v>
      </c>
      <c r="J3" s="131" t="s">
        <v>201</v>
      </c>
      <c r="K3" s="129"/>
      <c r="L3" s="129"/>
      <c r="M3" s="129"/>
      <c r="N3" s="129"/>
      <c r="O3" s="129"/>
      <c r="P3" s="129"/>
      <c r="Q3" s="129" t="s">
        <v>175</v>
      </c>
      <c r="R3" s="131" t="s">
        <v>201</v>
      </c>
      <c r="S3" s="129"/>
      <c r="T3" s="129"/>
      <c r="U3" s="129"/>
      <c r="V3" s="129"/>
      <c r="W3" s="129"/>
    </row>
    <row r="4" spans="1:23" ht="16.5" thickBot="1" x14ac:dyDescent="0.3">
      <c r="A4" s="185" t="s">
        <v>131</v>
      </c>
      <c r="B4" s="186"/>
      <c r="C4" s="130" t="s">
        <v>1</v>
      </c>
      <c r="D4" s="186" t="s">
        <v>119</v>
      </c>
      <c r="E4" s="189"/>
      <c r="F4" s="131" t="s">
        <v>144</v>
      </c>
      <c r="G4" s="132" t="s">
        <v>214</v>
      </c>
      <c r="H4" s="129"/>
      <c r="I4" s="190" t="s">
        <v>132</v>
      </c>
      <c r="J4" s="187"/>
      <c r="K4" s="130" t="s">
        <v>1</v>
      </c>
      <c r="L4" s="186" t="s">
        <v>94</v>
      </c>
      <c r="M4" s="189"/>
      <c r="N4" s="131" t="s">
        <v>18</v>
      </c>
      <c r="O4" s="132" t="s">
        <v>216</v>
      </c>
      <c r="P4" s="129"/>
      <c r="Q4" s="185" t="s">
        <v>121</v>
      </c>
      <c r="R4" s="186"/>
      <c r="S4" s="130" t="s">
        <v>1</v>
      </c>
      <c r="T4" s="186" t="s">
        <v>100</v>
      </c>
      <c r="U4" s="189"/>
      <c r="V4" s="131" t="s">
        <v>197</v>
      </c>
      <c r="W4" s="132" t="s">
        <v>220</v>
      </c>
    </row>
    <row r="5" spans="1:23" ht="16.5" thickBot="1" x14ac:dyDescent="0.3">
      <c r="A5" s="129" t="s">
        <v>176</v>
      </c>
      <c r="B5" s="129"/>
      <c r="C5" s="129"/>
      <c r="D5" s="129"/>
      <c r="E5" s="129"/>
      <c r="F5" s="131"/>
      <c r="G5" s="133"/>
      <c r="H5" s="129"/>
      <c r="I5" s="129" t="s">
        <v>176</v>
      </c>
      <c r="J5" s="129"/>
      <c r="K5" s="129"/>
      <c r="L5" s="129"/>
      <c r="M5" s="129"/>
      <c r="N5" s="131"/>
      <c r="O5" s="133"/>
      <c r="P5" s="129"/>
      <c r="Q5" s="129" t="s">
        <v>176</v>
      </c>
      <c r="R5" s="129"/>
      <c r="S5" s="129"/>
      <c r="T5" s="129"/>
      <c r="U5" s="129"/>
      <c r="V5" s="131"/>
      <c r="W5" s="133"/>
    </row>
    <row r="6" spans="1:23" ht="16.5" thickBot="1" x14ac:dyDescent="0.3">
      <c r="A6" s="185" t="s">
        <v>78</v>
      </c>
      <c r="B6" s="186"/>
      <c r="C6" s="130" t="s">
        <v>1</v>
      </c>
      <c r="D6" s="186" t="s">
        <v>73</v>
      </c>
      <c r="E6" s="189"/>
      <c r="F6" s="131" t="s">
        <v>145</v>
      </c>
      <c r="G6" s="132" t="s">
        <v>218</v>
      </c>
      <c r="H6" s="129"/>
      <c r="I6" s="185" t="s">
        <v>90</v>
      </c>
      <c r="J6" s="186"/>
      <c r="K6" s="130" t="s">
        <v>1</v>
      </c>
      <c r="L6" s="186" t="s">
        <v>112</v>
      </c>
      <c r="M6" s="189"/>
      <c r="N6" s="131" t="s">
        <v>17</v>
      </c>
      <c r="O6" s="132" t="s">
        <v>217</v>
      </c>
      <c r="P6" s="129"/>
      <c r="Q6" s="185" t="s">
        <v>98</v>
      </c>
      <c r="R6" s="186"/>
      <c r="S6" s="130" t="s">
        <v>1</v>
      </c>
      <c r="T6" s="186" t="s">
        <v>173</v>
      </c>
      <c r="U6" s="189"/>
      <c r="V6" s="131" t="s">
        <v>198</v>
      </c>
      <c r="W6" s="132" t="s">
        <v>221</v>
      </c>
    </row>
    <row r="7" spans="1:23" ht="16.5" thickBot="1" x14ac:dyDescent="0.3">
      <c r="A7" s="129" t="s">
        <v>177</v>
      </c>
      <c r="B7" s="129"/>
      <c r="C7" s="129"/>
      <c r="D7" s="129"/>
      <c r="E7" s="129"/>
      <c r="F7" s="131"/>
      <c r="G7" s="133"/>
      <c r="H7" s="129"/>
      <c r="I7" s="129" t="s">
        <v>177</v>
      </c>
      <c r="J7" s="129"/>
      <c r="K7" s="129"/>
      <c r="L7" s="129"/>
      <c r="M7" s="129"/>
      <c r="N7" s="131"/>
      <c r="O7" s="133"/>
      <c r="P7" s="129"/>
      <c r="Q7" s="129" t="s">
        <v>177</v>
      </c>
      <c r="R7" s="129"/>
      <c r="S7" s="129"/>
      <c r="T7" s="129"/>
      <c r="U7" s="129"/>
      <c r="V7" s="131"/>
      <c r="W7" s="133"/>
    </row>
    <row r="8" spans="1:23" ht="16.5" thickBot="1" x14ac:dyDescent="0.3">
      <c r="A8" s="185" t="s">
        <v>111</v>
      </c>
      <c r="B8" s="186"/>
      <c r="C8" s="130" t="s">
        <v>1</v>
      </c>
      <c r="D8" s="186" t="s">
        <v>166</v>
      </c>
      <c r="E8" s="189"/>
      <c r="F8" s="131" t="s">
        <v>146</v>
      </c>
      <c r="G8" s="132" t="s">
        <v>212</v>
      </c>
      <c r="H8" s="129"/>
      <c r="I8" s="185" t="s">
        <v>169</v>
      </c>
      <c r="J8" s="186"/>
      <c r="K8" s="130" t="s">
        <v>1</v>
      </c>
      <c r="L8" s="186" t="s">
        <v>113</v>
      </c>
      <c r="M8" s="189"/>
      <c r="N8" s="131" t="s">
        <v>16</v>
      </c>
      <c r="O8" s="132" t="s">
        <v>218</v>
      </c>
      <c r="P8" s="129"/>
      <c r="Q8" s="185" t="s">
        <v>106</v>
      </c>
      <c r="R8" s="186"/>
      <c r="S8" s="130" t="s">
        <v>1</v>
      </c>
      <c r="T8" s="187" t="s">
        <v>104</v>
      </c>
      <c r="U8" s="188"/>
      <c r="V8" s="131" t="s">
        <v>199</v>
      </c>
      <c r="W8" s="132" t="s">
        <v>216</v>
      </c>
    </row>
    <row r="9" spans="1:23" ht="16.5" thickBot="1" x14ac:dyDescent="0.3">
      <c r="A9" s="129" t="s">
        <v>178</v>
      </c>
      <c r="B9" s="129"/>
      <c r="C9" s="129"/>
      <c r="D9" s="129"/>
      <c r="E9" s="129"/>
      <c r="F9" s="131"/>
      <c r="G9" s="133"/>
      <c r="H9" s="129"/>
      <c r="I9" s="129" t="s">
        <v>178</v>
      </c>
      <c r="J9" s="129"/>
      <c r="K9" s="129"/>
      <c r="L9" s="129"/>
      <c r="M9" s="129"/>
      <c r="N9" s="131"/>
      <c r="O9" s="133"/>
      <c r="P9" s="129"/>
      <c r="Q9" s="129" t="s">
        <v>178</v>
      </c>
      <c r="R9" s="129"/>
      <c r="S9" s="129"/>
      <c r="T9" s="129"/>
      <c r="U9" s="129"/>
      <c r="V9" s="131"/>
      <c r="W9" s="133"/>
    </row>
    <row r="10" spans="1:23" ht="16.5" thickBot="1" x14ac:dyDescent="0.3">
      <c r="A10" s="185" t="s">
        <v>120</v>
      </c>
      <c r="B10" s="186"/>
      <c r="C10" s="130" t="s">
        <v>1</v>
      </c>
      <c r="D10" s="186" t="s">
        <v>85</v>
      </c>
      <c r="E10" s="189"/>
      <c r="F10" s="131" t="s">
        <v>147</v>
      </c>
      <c r="G10" s="132" t="s">
        <v>214</v>
      </c>
      <c r="H10" s="129"/>
      <c r="I10" s="185" t="s">
        <v>127</v>
      </c>
      <c r="J10" s="186"/>
      <c r="K10" s="130" t="s">
        <v>1</v>
      </c>
      <c r="L10" s="187" t="s">
        <v>92</v>
      </c>
      <c r="M10" s="188"/>
      <c r="N10" s="131" t="s">
        <v>15</v>
      </c>
      <c r="O10" s="132" t="s">
        <v>219</v>
      </c>
      <c r="P10" s="129"/>
      <c r="Q10" s="185" t="s">
        <v>105</v>
      </c>
      <c r="R10" s="186"/>
      <c r="S10" s="130" t="s">
        <v>1</v>
      </c>
      <c r="T10" s="186" t="s">
        <v>107</v>
      </c>
      <c r="U10" s="189"/>
      <c r="V10" s="131" t="s">
        <v>200</v>
      </c>
      <c r="W10" s="132" t="s">
        <v>220</v>
      </c>
    </row>
    <row r="11" spans="1:23" ht="16.5" thickBot="1" x14ac:dyDescent="0.3">
      <c r="A11" s="129" t="s">
        <v>179</v>
      </c>
      <c r="B11" s="129"/>
      <c r="C11" s="129"/>
      <c r="D11" s="129"/>
      <c r="E11" s="129"/>
      <c r="F11" s="131"/>
      <c r="G11" s="133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spans="1:23" ht="16.5" thickBot="1" x14ac:dyDescent="0.3">
      <c r="A12" s="185" t="s">
        <v>126</v>
      </c>
      <c r="B12" s="186"/>
      <c r="C12" s="130" t="s">
        <v>1</v>
      </c>
      <c r="D12" s="186" t="s">
        <v>88</v>
      </c>
      <c r="E12" s="189"/>
      <c r="F12" s="131" t="s">
        <v>148</v>
      </c>
      <c r="G12" s="132" t="s">
        <v>215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</row>
    <row r="13" spans="1:23" ht="16.5" thickBot="1" x14ac:dyDescent="0.3">
      <c r="A13" s="129" t="s">
        <v>180</v>
      </c>
      <c r="B13" s="129"/>
      <c r="C13" s="129"/>
      <c r="D13" s="129"/>
      <c r="E13" s="129"/>
      <c r="F13" s="131"/>
      <c r="G13" s="133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spans="1:23" ht="16.5" thickBot="1" x14ac:dyDescent="0.3">
      <c r="A14" s="185" t="s">
        <v>110</v>
      </c>
      <c r="B14" s="186"/>
      <c r="C14" s="130" t="s">
        <v>1</v>
      </c>
      <c r="D14" s="186" t="s">
        <v>137</v>
      </c>
      <c r="E14" s="189"/>
      <c r="F14" s="131" t="s">
        <v>19</v>
      </c>
      <c r="G14" s="132" t="s">
        <v>213</v>
      </c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spans="1:23" ht="15.75" x14ac:dyDescent="0.2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spans="1:23" ht="15.75" x14ac:dyDescent="0.25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spans="1:23" ht="15.75" x14ac:dyDescent="0.25">
      <c r="A17" s="129"/>
      <c r="B17" s="129"/>
      <c r="C17" s="129"/>
      <c r="D17" s="129"/>
      <c r="E17" s="129"/>
      <c r="F17" s="129"/>
      <c r="G17" s="129"/>
      <c r="H17" s="129"/>
      <c r="I17" s="182" t="s">
        <v>228</v>
      </c>
      <c r="J17" s="182"/>
      <c r="K17" s="182"/>
      <c r="L17" s="182"/>
      <c r="M17" s="182"/>
      <c r="N17" s="182"/>
      <c r="O17" s="182"/>
      <c r="P17" s="129"/>
      <c r="Q17" s="182" t="s">
        <v>229</v>
      </c>
      <c r="R17" s="182"/>
      <c r="S17" s="182"/>
      <c r="T17" s="182"/>
      <c r="U17" s="182"/>
      <c r="V17" s="182"/>
      <c r="W17" s="182"/>
    </row>
    <row r="18" spans="1:23" ht="16.5" thickBot="1" x14ac:dyDescent="0.3">
      <c r="A18" s="129" t="s">
        <v>181</v>
      </c>
      <c r="B18" s="131" t="s">
        <v>202</v>
      </c>
      <c r="C18" s="129"/>
      <c r="D18" s="129"/>
      <c r="E18" s="129"/>
      <c r="F18" s="129"/>
      <c r="G18" s="129"/>
      <c r="H18" s="129"/>
      <c r="I18" s="129" t="s">
        <v>181</v>
      </c>
      <c r="J18" s="131" t="s">
        <v>202</v>
      </c>
      <c r="K18" s="129"/>
      <c r="L18" s="129"/>
      <c r="M18" s="129"/>
      <c r="N18" s="129"/>
      <c r="O18" s="129"/>
      <c r="P18" s="129"/>
      <c r="Q18" s="129" t="s">
        <v>181</v>
      </c>
      <c r="R18" s="131" t="s">
        <v>202</v>
      </c>
      <c r="S18" s="129"/>
      <c r="T18" s="129"/>
      <c r="U18" s="129"/>
      <c r="V18" s="129"/>
      <c r="W18" s="129"/>
    </row>
    <row r="19" spans="1:23" ht="16.5" thickBot="1" x14ac:dyDescent="0.3">
      <c r="A19" s="185" t="s">
        <v>119</v>
      </c>
      <c r="B19" s="186"/>
      <c r="C19" s="130" t="s">
        <v>1</v>
      </c>
      <c r="D19" s="186" t="s">
        <v>78</v>
      </c>
      <c r="E19" s="189"/>
      <c r="F19" s="131" t="s">
        <v>144</v>
      </c>
      <c r="G19" s="132" t="s">
        <v>214</v>
      </c>
      <c r="H19" s="129"/>
      <c r="I19" s="185" t="s">
        <v>132</v>
      </c>
      <c r="J19" s="186"/>
      <c r="K19" s="130" t="s">
        <v>1</v>
      </c>
      <c r="L19" s="187" t="s">
        <v>112</v>
      </c>
      <c r="M19" s="188"/>
      <c r="N19" s="131" t="s">
        <v>18</v>
      </c>
      <c r="O19" s="132" t="s">
        <v>216</v>
      </c>
      <c r="P19" s="129"/>
      <c r="Q19" s="185" t="s">
        <v>121</v>
      </c>
      <c r="R19" s="186"/>
      <c r="S19" s="130" t="s">
        <v>1</v>
      </c>
      <c r="T19" s="186" t="s">
        <v>173</v>
      </c>
      <c r="U19" s="189"/>
      <c r="V19" s="131" t="s">
        <v>197</v>
      </c>
      <c r="W19" s="132" t="s">
        <v>225</v>
      </c>
    </row>
    <row r="20" spans="1:23" ht="16.5" thickBot="1" x14ac:dyDescent="0.3">
      <c r="A20" s="129" t="s">
        <v>182</v>
      </c>
      <c r="B20" s="129"/>
      <c r="C20" s="129"/>
      <c r="D20" s="129"/>
      <c r="E20" s="129"/>
      <c r="F20" s="131"/>
      <c r="G20" s="133"/>
      <c r="H20" s="129"/>
      <c r="I20" s="129" t="s">
        <v>182</v>
      </c>
      <c r="J20" s="129"/>
      <c r="K20" s="129"/>
      <c r="L20" s="129"/>
      <c r="M20" s="129"/>
      <c r="N20" s="131"/>
      <c r="O20" s="133"/>
      <c r="P20" s="129"/>
      <c r="Q20" s="129" t="s">
        <v>182</v>
      </c>
      <c r="R20" s="129"/>
      <c r="S20" s="129"/>
      <c r="T20" s="129"/>
      <c r="U20" s="129"/>
      <c r="V20" s="131"/>
      <c r="W20" s="133"/>
    </row>
    <row r="21" spans="1:23" ht="16.5" thickBot="1" x14ac:dyDescent="0.3">
      <c r="A21" s="190" t="s">
        <v>131</v>
      </c>
      <c r="B21" s="187"/>
      <c r="C21" s="130" t="s">
        <v>1</v>
      </c>
      <c r="D21" s="186" t="s">
        <v>73</v>
      </c>
      <c r="E21" s="189"/>
      <c r="F21" s="131" t="s">
        <v>145</v>
      </c>
      <c r="G21" s="132" t="s">
        <v>219</v>
      </c>
      <c r="H21" s="129"/>
      <c r="I21" s="185" t="s">
        <v>94</v>
      </c>
      <c r="J21" s="186"/>
      <c r="K21" s="130" t="s">
        <v>1</v>
      </c>
      <c r="L21" s="186" t="s">
        <v>90</v>
      </c>
      <c r="M21" s="189"/>
      <c r="N21" s="131" t="s">
        <v>17</v>
      </c>
      <c r="O21" s="132" t="s">
        <v>223</v>
      </c>
      <c r="P21" s="129"/>
      <c r="Q21" s="185" t="s">
        <v>100</v>
      </c>
      <c r="R21" s="186"/>
      <c r="S21" s="130" t="s">
        <v>1</v>
      </c>
      <c r="T21" s="186" t="s">
        <v>98</v>
      </c>
      <c r="U21" s="189"/>
      <c r="V21" s="131" t="s">
        <v>198</v>
      </c>
      <c r="W21" s="132" t="s">
        <v>222</v>
      </c>
    </row>
    <row r="22" spans="1:23" ht="16.5" thickBot="1" x14ac:dyDescent="0.3">
      <c r="A22" s="129" t="s">
        <v>183</v>
      </c>
      <c r="B22" s="129"/>
      <c r="C22" s="129"/>
      <c r="D22" s="129"/>
      <c r="E22" s="129"/>
      <c r="F22" s="131"/>
      <c r="G22" s="133"/>
      <c r="H22" s="129"/>
      <c r="I22" s="129" t="s">
        <v>183</v>
      </c>
      <c r="J22" s="129"/>
      <c r="K22" s="129"/>
      <c r="L22" s="129"/>
      <c r="M22" s="129"/>
      <c r="N22" s="131"/>
      <c r="O22" s="133"/>
      <c r="P22" s="129"/>
      <c r="Q22" s="129" t="s">
        <v>183</v>
      </c>
      <c r="R22" s="129"/>
      <c r="S22" s="129"/>
      <c r="T22" s="129"/>
      <c r="U22" s="129"/>
      <c r="V22" s="131"/>
      <c r="W22" s="133"/>
    </row>
    <row r="23" spans="1:23" ht="16.5" thickBot="1" x14ac:dyDescent="0.3">
      <c r="A23" s="185" t="s">
        <v>111</v>
      </c>
      <c r="B23" s="186"/>
      <c r="C23" s="130" t="s">
        <v>1</v>
      </c>
      <c r="D23" s="186" t="s">
        <v>85</v>
      </c>
      <c r="E23" s="189"/>
      <c r="F23" s="131" t="s">
        <v>146</v>
      </c>
      <c r="G23" s="132" t="s">
        <v>224</v>
      </c>
      <c r="H23" s="129"/>
      <c r="I23" s="185" t="s">
        <v>169</v>
      </c>
      <c r="J23" s="186"/>
      <c r="K23" s="130" t="s">
        <v>1</v>
      </c>
      <c r="L23" s="186" t="s">
        <v>92</v>
      </c>
      <c r="M23" s="189"/>
      <c r="N23" s="131" t="s">
        <v>16</v>
      </c>
      <c r="O23" s="132" t="s">
        <v>214</v>
      </c>
      <c r="P23" s="129"/>
      <c r="Q23" s="190" t="s">
        <v>104</v>
      </c>
      <c r="R23" s="187"/>
      <c r="S23" s="130" t="s">
        <v>1</v>
      </c>
      <c r="T23" s="186" t="s">
        <v>105</v>
      </c>
      <c r="U23" s="189"/>
      <c r="V23" s="131" t="s">
        <v>199</v>
      </c>
      <c r="W23" s="132" t="s">
        <v>226</v>
      </c>
    </row>
    <row r="24" spans="1:23" ht="16.5" thickBot="1" x14ac:dyDescent="0.3">
      <c r="A24" s="129" t="s">
        <v>184</v>
      </c>
      <c r="B24" s="129"/>
      <c r="C24" s="129"/>
      <c r="D24" s="129"/>
      <c r="E24" s="129"/>
      <c r="F24" s="131"/>
      <c r="G24" s="133"/>
      <c r="H24" s="129"/>
      <c r="I24" s="129" t="s">
        <v>184</v>
      </c>
      <c r="J24" s="129"/>
      <c r="K24" s="129"/>
      <c r="L24" s="129"/>
      <c r="M24" s="129"/>
      <c r="N24" s="131"/>
      <c r="O24" s="133"/>
      <c r="P24" s="129"/>
      <c r="Q24" s="129" t="s">
        <v>184</v>
      </c>
      <c r="R24" s="129"/>
      <c r="S24" s="129"/>
      <c r="T24" s="129"/>
      <c r="U24" s="129"/>
      <c r="V24" s="131"/>
      <c r="W24" s="133"/>
    </row>
    <row r="25" spans="1:23" ht="16.5" thickBot="1" x14ac:dyDescent="0.3">
      <c r="A25" s="190" t="s">
        <v>166</v>
      </c>
      <c r="B25" s="187"/>
      <c r="C25" s="130" t="s">
        <v>1</v>
      </c>
      <c r="D25" s="186" t="s">
        <v>120</v>
      </c>
      <c r="E25" s="189"/>
      <c r="F25" s="131" t="s">
        <v>147</v>
      </c>
      <c r="G25" s="132" t="s">
        <v>216</v>
      </c>
      <c r="H25" s="129"/>
      <c r="I25" s="190" t="s">
        <v>113</v>
      </c>
      <c r="J25" s="187"/>
      <c r="K25" s="130" t="s">
        <v>1</v>
      </c>
      <c r="L25" s="186" t="s">
        <v>127</v>
      </c>
      <c r="M25" s="189"/>
      <c r="N25" s="131" t="s">
        <v>15</v>
      </c>
      <c r="O25" s="132" t="s">
        <v>216</v>
      </c>
      <c r="P25" s="129"/>
      <c r="Q25" s="185" t="s">
        <v>106</v>
      </c>
      <c r="R25" s="186"/>
      <c r="S25" s="130" t="s">
        <v>1</v>
      </c>
      <c r="T25" s="187" t="s">
        <v>107</v>
      </c>
      <c r="U25" s="188"/>
      <c r="V25" s="131" t="s">
        <v>200</v>
      </c>
      <c r="W25" s="132" t="s">
        <v>216</v>
      </c>
    </row>
    <row r="26" spans="1:23" ht="16.5" thickBot="1" x14ac:dyDescent="0.3">
      <c r="A26" s="129" t="s">
        <v>185</v>
      </c>
      <c r="B26" s="129"/>
      <c r="C26" s="129"/>
      <c r="D26" s="129"/>
      <c r="E26" s="129"/>
      <c r="F26" s="131"/>
      <c r="G26" s="133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</row>
    <row r="27" spans="1:23" ht="16.5" thickBot="1" x14ac:dyDescent="0.3">
      <c r="A27" s="185" t="s">
        <v>88</v>
      </c>
      <c r="B27" s="186"/>
      <c r="C27" s="130" t="s">
        <v>1</v>
      </c>
      <c r="D27" s="186" t="s">
        <v>110</v>
      </c>
      <c r="E27" s="189"/>
      <c r="F27" s="131" t="s">
        <v>148</v>
      </c>
      <c r="G27" s="132" t="s">
        <v>217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</row>
    <row r="28" spans="1:23" ht="16.5" thickBot="1" x14ac:dyDescent="0.3">
      <c r="A28" s="129" t="s">
        <v>186</v>
      </c>
      <c r="B28" s="129"/>
      <c r="C28" s="129"/>
      <c r="D28" s="129"/>
      <c r="E28" s="129"/>
      <c r="F28" s="131"/>
      <c r="G28" s="133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</row>
    <row r="29" spans="1:23" ht="16.5" thickBot="1" x14ac:dyDescent="0.3">
      <c r="A29" s="190" t="s">
        <v>126</v>
      </c>
      <c r="B29" s="187"/>
      <c r="C29" s="130" t="s">
        <v>1</v>
      </c>
      <c r="D29" s="186" t="s">
        <v>137</v>
      </c>
      <c r="E29" s="189"/>
      <c r="F29" s="131" t="s">
        <v>19</v>
      </c>
      <c r="G29" s="132" t="s">
        <v>219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</row>
    <row r="30" spans="1:23" ht="15.75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</row>
    <row r="31" spans="1:23" ht="15.75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spans="1:23" ht="15.75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</row>
    <row r="33" spans="1:23" ht="15.75" x14ac:dyDescent="0.25">
      <c r="A33" s="182" t="s">
        <v>187</v>
      </c>
      <c r="B33" s="182"/>
      <c r="C33" s="182"/>
      <c r="D33" s="182"/>
      <c r="E33" s="182"/>
      <c r="F33" s="182"/>
      <c r="G33" s="182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</row>
    <row r="34" spans="1:23" ht="16.5" thickBot="1" x14ac:dyDescent="0.3">
      <c r="A34" s="129" t="s">
        <v>188</v>
      </c>
      <c r="B34" s="131" t="s">
        <v>203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</row>
    <row r="35" spans="1:23" ht="16.5" thickBot="1" x14ac:dyDescent="0.3">
      <c r="A35" s="185" t="s">
        <v>125</v>
      </c>
      <c r="B35" s="186"/>
      <c r="C35" s="130" t="s">
        <v>1</v>
      </c>
      <c r="D35" s="186" t="s">
        <v>119</v>
      </c>
      <c r="E35" s="189"/>
      <c r="F35" s="131" t="s">
        <v>144</v>
      </c>
      <c r="G35" s="132" t="s">
        <v>227</v>
      </c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</row>
    <row r="36" spans="1:23" ht="16.5" thickBot="1" x14ac:dyDescent="0.3">
      <c r="A36" s="129" t="s">
        <v>188</v>
      </c>
      <c r="B36" s="129"/>
      <c r="C36" s="129"/>
      <c r="D36" s="129"/>
      <c r="E36" s="129"/>
      <c r="F36" s="131"/>
      <c r="G36" s="133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</row>
    <row r="37" spans="1:23" ht="16.5" thickBot="1" x14ac:dyDescent="0.3">
      <c r="A37" s="185" t="s">
        <v>78</v>
      </c>
      <c r="B37" s="186"/>
      <c r="C37" s="130" t="s">
        <v>1</v>
      </c>
      <c r="D37" s="186" t="s">
        <v>109</v>
      </c>
      <c r="E37" s="189"/>
      <c r="F37" s="131" t="s">
        <v>145</v>
      </c>
      <c r="G37" s="132" t="s">
        <v>218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</row>
    <row r="38" spans="1:23" ht="16.5" thickBot="1" x14ac:dyDescent="0.3">
      <c r="A38" s="129" t="s">
        <v>181</v>
      </c>
      <c r="B38" s="131" t="s">
        <v>204</v>
      </c>
      <c r="C38" s="129"/>
      <c r="D38" s="129"/>
      <c r="E38" s="129"/>
      <c r="F38" s="129"/>
      <c r="G38" s="133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</row>
    <row r="39" spans="1:23" ht="16.5" thickBot="1" x14ac:dyDescent="0.3">
      <c r="A39" s="185" t="s">
        <v>125</v>
      </c>
      <c r="B39" s="186"/>
      <c r="C39" s="130" t="s">
        <v>1</v>
      </c>
      <c r="D39" s="186" t="s">
        <v>78</v>
      </c>
      <c r="E39" s="189"/>
      <c r="F39" s="131" t="s">
        <v>144</v>
      </c>
      <c r="G39" s="132" t="s">
        <v>215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</row>
    <row r="40" spans="1:23" ht="16.5" thickBot="1" x14ac:dyDescent="0.3">
      <c r="A40" s="129" t="s">
        <v>182</v>
      </c>
      <c r="B40" s="129"/>
      <c r="C40" s="129"/>
      <c r="D40" s="129"/>
      <c r="E40" s="129"/>
      <c r="F40" s="131"/>
      <c r="G40" s="133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</row>
    <row r="41" spans="1:23" ht="16.5" thickBot="1" x14ac:dyDescent="0.3">
      <c r="A41" s="190" t="s">
        <v>119</v>
      </c>
      <c r="B41" s="187"/>
      <c r="C41" s="130" t="s">
        <v>1</v>
      </c>
      <c r="D41" s="186" t="s">
        <v>109</v>
      </c>
      <c r="E41" s="189"/>
      <c r="F41" s="131" t="s">
        <v>145</v>
      </c>
      <c r="G41" s="132" t="s">
        <v>216</v>
      </c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</row>
    <row r="42" spans="1:23" ht="15.75" x14ac:dyDescent="0.25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</row>
  </sheetData>
  <mergeCells count="70">
    <mergeCell ref="A2:G2"/>
    <mergeCell ref="I17:O17"/>
    <mergeCell ref="Q17:W17"/>
    <mergeCell ref="A4:B4"/>
    <mergeCell ref="D4:E4"/>
    <mergeCell ref="A6:B6"/>
    <mergeCell ref="D6:E6"/>
    <mergeCell ref="A8:B8"/>
    <mergeCell ref="D8:E8"/>
    <mergeCell ref="A10:B10"/>
    <mergeCell ref="D10:E10"/>
    <mergeCell ref="A12:B12"/>
    <mergeCell ref="D12:E12"/>
    <mergeCell ref="A14:B14"/>
    <mergeCell ref="D14:E14"/>
    <mergeCell ref="A19:B19"/>
    <mergeCell ref="D19:E19"/>
    <mergeCell ref="A21:B21"/>
    <mergeCell ref="D21:E21"/>
    <mergeCell ref="A23:B23"/>
    <mergeCell ref="D23:E23"/>
    <mergeCell ref="A39:B39"/>
    <mergeCell ref="D39:E39"/>
    <mergeCell ref="A25:B25"/>
    <mergeCell ref="D25:E25"/>
    <mergeCell ref="A27:B27"/>
    <mergeCell ref="D27:E27"/>
    <mergeCell ref="A29:B29"/>
    <mergeCell ref="D29:E29"/>
    <mergeCell ref="L23:M23"/>
    <mergeCell ref="A41:B41"/>
    <mergeCell ref="D41:E41"/>
    <mergeCell ref="I2:O2"/>
    <mergeCell ref="I4:J4"/>
    <mergeCell ref="L4:M4"/>
    <mergeCell ref="I6:J6"/>
    <mergeCell ref="L6:M6"/>
    <mergeCell ref="I8:J8"/>
    <mergeCell ref="L8:M8"/>
    <mergeCell ref="I10:J10"/>
    <mergeCell ref="A33:G33"/>
    <mergeCell ref="A35:B35"/>
    <mergeCell ref="D35:E35"/>
    <mergeCell ref="A37:B37"/>
    <mergeCell ref="D37:E37"/>
    <mergeCell ref="I25:J25"/>
    <mergeCell ref="L25:M25"/>
    <mergeCell ref="Q2:W2"/>
    <mergeCell ref="Q4:R4"/>
    <mergeCell ref="T4:U4"/>
    <mergeCell ref="Q6:R6"/>
    <mergeCell ref="T6:U6"/>
    <mergeCell ref="Q8:R8"/>
    <mergeCell ref="T8:U8"/>
    <mergeCell ref="Q10:R10"/>
    <mergeCell ref="L10:M10"/>
    <mergeCell ref="I19:J19"/>
    <mergeCell ref="L19:M19"/>
    <mergeCell ref="I21:J21"/>
    <mergeCell ref="L21:M21"/>
    <mergeCell ref="I23:J23"/>
    <mergeCell ref="Q25:R25"/>
    <mergeCell ref="T25:U25"/>
    <mergeCell ref="T10:U10"/>
    <mergeCell ref="Q19:R19"/>
    <mergeCell ref="T19:U19"/>
    <mergeCell ref="Q21:R21"/>
    <mergeCell ref="T21:U21"/>
    <mergeCell ref="Q23:R23"/>
    <mergeCell ref="T23:U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55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81" t="s">
        <v>114</v>
      </c>
      <c r="AJ1" s="181"/>
      <c r="AK1" s="181"/>
      <c r="AL1" s="181"/>
      <c r="AM1" s="181"/>
      <c r="AN1" s="181"/>
      <c r="AO1" s="181"/>
      <c r="AP1" s="3"/>
      <c r="AQ1" s="74"/>
      <c r="AR1" s="3"/>
      <c r="AS1" s="3"/>
      <c r="AT1" s="3"/>
    </row>
    <row r="2" spans="1:49" ht="33.75" customHeight="1" thickTop="1" thickBot="1" x14ac:dyDescent="0.4">
      <c r="A2" s="54" t="s">
        <v>115</v>
      </c>
      <c r="B2" s="51" t="str">
        <f>(A3)</f>
        <v>Pákai</v>
      </c>
      <c r="C2" s="53"/>
      <c r="D2" s="51"/>
      <c r="E2" s="51"/>
      <c r="F2" s="52" t="str">
        <f>(A4)</f>
        <v>Trecskó</v>
      </c>
      <c r="G2" s="51"/>
      <c r="H2" s="51"/>
      <c r="I2" s="51"/>
      <c r="J2" s="52" t="str">
        <f>(A5)</f>
        <v>Szirmay</v>
      </c>
      <c r="K2" s="51"/>
      <c r="L2" s="51"/>
      <c r="M2" s="51"/>
      <c r="N2" s="52" t="str">
        <f>(A6)</f>
        <v>Lukács L.</v>
      </c>
      <c r="O2" s="51"/>
      <c r="P2" s="51"/>
      <c r="Q2" s="51"/>
      <c r="R2" s="52" t="str">
        <f>(A7)</f>
        <v>Najror</v>
      </c>
      <c r="S2" s="51"/>
      <c r="T2" s="51"/>
      <c r="U2" s="51"/>
      <c r="V2" s="52" t="str">
        <f>(A8)</f>
        <v>Böcskei I.</v>
      </c>
      <c r="W2" s="51"/>
      <c r="X2" s="51"/>
      <c r="Y2" s="51"/>
      <c r="Z2" s="52" t="str">
        <f>(A9)</f>
        <v>Valics</v>
      </c>
      <c r="AA2" s="51"/>
      <c r="AB2" s="51"/>
      <c r="AC2" s="51"/>
      <c r="AD2" s="52" t="str">
        <f>(A10)</f>
        <v>Szabó M.</v>
      </c>
      <c r="AE2" s="51"/>
      <c r="AF2" s="51"/>
      <c r="AG2" s="51"/>
      <c r="AH2" s="50"/>
      <c r="AI2" s="49" t="s">
        <v>10</v>
      </c>
      <c r="AJ2" s="48" t="s">
        <v>9</v>
      </c>
      <c r="AK2" s="48" t="s">
        <v>8</v>
      </c>
      <c r="AL2" s="48" t="s">
        <v>7</v>
      </c>
      <c r="AM2" s="47" t="s">
        <v>6</v>
      </c>
      <c r="AN2" s="47" t="s">
        <v>5</v>
      </c>
      <c r="AO2" s="46" t="s">
        <v>4</v>
      </c>
      <c r="AP2" s="3"/>
      <c r="AQ2" s="46" t="s">
        <v>3</v>
      </c>
      <c r="AR2" s="73"/>
      <c r="AS2" s="45" t="s">
        <v>2</v>
      </c>
      <c r="AT2" s="3"/>
    </row>
    <row r="3" spans="1:49" ht="16.5" thickTop="1" x14ac:dyDescent="0.2">
      <c r="A3" s="44" t="s">
        <v>108</v>
      </c>
      <c r="B3" s="43"/>
      <c r="C3" s="42"/>
      <c r="D3" s="42"/>
      <c r="E3" s="42"/>
      <c r="F3" s="41">
        <v>7</v>
      </c>
      <c r="G3" s="29">
        <f>(N42)</f>
        <v>4</v>
      </c>
      <c r="H3" s="29">
        <f>(P42)</f>
        <v>3</v>
      </c>
      <c r="I3" s="39" t="str">
        <f>IF(G3=".","-",IF(G3&gt;H3,"g",IF(G3=H3,"d","v")))</f>
        <v>g</v>
      </c>
      <c r="J3" s="41">
        <v>6</v>
      </c>
      <c r="K3" s="40">
        <f>(N37)</f>
        <v>4</v>
      </c>
      <c r="L3" s="40">
        <f>(P37)</f>
        <v>2</v>
      </c>
      <c r="M3" s="39" t="str">
        <f>IF(K3=".","-",IF(K3&gt;L3,"g",IF(K3=L3,"d","v")))</f>
        <v>g</v>
      </c>
      <c r="N3" s="41">
        <v>5</v>
      </c>
      <c r="O3" s="40">
        <f>(N32)</f>
        <v>1</v>
      </c>
      <c r="P3" s="40">
        <f>(P32)</f>
        <v>0</v>
      </c>
      <c r="Q3" s="39" t="str">
        <f>IF(O3=".","-",IF(O3&gt;P3,"g",IF(O3=P3,"d","v")))</f>
        <v>g</v>
      </c>
      <c r="R3" s="41">
        <v>4</v>
      </c>
      <c r="S3" s="40">
        <f>(N27)</f>
        <v>1</v>
      </c>
      <c r="T3" s="40">
        <f>(P27)</f>
        <v>0</v>
      </c>
      <c r="U3" s="39" t="str">
        <f>IF(S3=".","-",IF(S3&gt;T3,"g",IF(S3=T3,"d","v")))</f>
        <v>g</v>
      </c>
      <c r="V3" s="41">
        <v>3</v>
      </c>
      <c r="W3" s="40">
        <f>(N22)</f>
        <v>4</v>
      </c>
      <c r="X3" s="40">
        <f>(P22)</f>
        <v>0</v>
      </c>
      <c r="Y3" s="39" t="str">
        <f>IF(W3=".","-",IF(W3&gt;X3,"g",IF(W3=X3,"d","v")))</f>
        <v>g</v>
      </c>
      <c r="Z3" s="41">
        <v>2</v>
      </c>
      <c r="AA3" s="40">
        <f>(N17)</f>
        <v>2</v>
      </c>
      <c r="AB3" s="40">
        <f>(P17)</f>
        <v>0</v>
      </c>
      <c r="AC3" s="39" t="str">
        <f t="shared" ref="AC3:AC8" si="0">IF(AA3=".","-",IF(AA3&gt;AB3,"g",IF(AA3=AB3,"d","v")))</f>
        <v>g</v>
      </c>
      <c r="AD3" s="41">
        <v>1</v>
      </c>
      <c r="AE3" s="40">
        <f>(N12)</f>
        <v>5</v>
      </c>
      <c r="AF3" s="40">
        <f>(P12)</f>
        <v>1</v>
      </c>
      <c r="AG3" s="39" t="str">
        <f t="shared" ref="AG3:AG9" si="1">IF(AE3=".","-",IF(AE3&gt;AF3,"g",IF(AE3=AF3,"d","v")))</f>
        <v>g</v>
      </c>
      <c r="AH3" s="63"/>
      <c r="AI3" s="38">
        <f t="shared" ref="AI3:AI10" si="2">SUM(AJ3:AL3)</f>
        <v>7</v>
      </c>
      <c r="AJ3" s="37">
        <f t="shared" ref="AJ3:AJ10" si="3">COUNTIF(B3:AG3,"g")</f>
        <v>7</v>
      </c>
      <c r="AK3" s="37">
        <f t="shared" ref="AK3:AK10" si="4">COUNTIF(B3:AG3,"d")</f>
        <v>0</v>
      </c>
      <c r="AL3" s="37">
        <f t="shared" ref="AL3:AL10" si="5">COUNTIF(B3:AG3,"v")</f>
        <v>0</v>
      </c>
      <c r="AM3" s="28">
        <f>SUM(IF(G3&lt;&gt;".",G3)+IF(K3&lt;&gt;".",K3)+IF(O3&lt;&gt;".",O3)+IF(S3&lt;&gt;".",S3)+IF(W3&lt;&gt;".",W3)+IF(AA3&lt;&gt;".",AA3)+IF(AE3&lt;&gt;".",AE3))</f>
        <v>21</v>
      </c>
      <c r="AN3" s="28">
        <f>SUM(IF(H3&lt;&gt;".",H3)+IF(L3&lt;&gt;".",L3)+IF(P3&lt;&gt;".",P3)+IF(T3&lt;&gt;".",T3)+IF(X3&lt;&gt;".",X3)+IF(AB3&lt;&gt;".",AB3)+IF(AF3&lt;&gt;".",AF3))</f>
        <v>6</v>
      </c>
      <c r="AO3" s="36">
        <f t="shared" ref="AO3:AO10" si="6">SUM(AJ3*3+AK3*1)</f>
        <v>21</v>
      </c>
      <c r="AP3" s="4"/>
      <c r="AQ3" s="25">
        <f t="shared" ref="AQ3:AQ10" si="7">RANK(AO3,$AO$3:$AO$10,0)</f>
        <v>1</v>
      </c>
      <c r="AR3" s="70"/>
      <c r="AS3" s="69">
        <f t="shared" ref="AS3:AS10" si="8">SUM(AM3-AN3)</f>
        <v>15</v>
      </c>
      <c r="AT3" s="3"/>
      <c r="AV3" s="72"/>
      <c r="AW3" s="72"/>
    </row>
    <row r="4" spans="1:49" ht="15.75" x14ac:dyDescent="0.2">
      <c r="A4" s="35" t="s">
        <v>109</v>
      </c>
      <c r="B4" s="32">
        <v>7</v>
      </c>
      <c r="C4" s="29">
        <f>(P42)</f>
        <v>3</v>
      </c>
      <c r="D4" s="29">
        <f>(N42)</f>
        <v>4</v>
      </c>
      <c r="E4" s="31" t="str">
        <f t="shared" ref="E4:E10" si="9">IF(C4=".","-",IF(C4&gt;D4,"g",IF(C4=D4,"d","v")))</f>
        <v>v</v>
      </c>
      <c r="F4" s="34"/>
      <c r="G4" s="33"/>
      <c r="H4" s="33"/>
      <c r="I4" s="33"/>
      <c r="J4" s="32">
        <v>5</v>
      </c>
      <c r="K4" s="29">
        <f>(N33)</f>
        <v>1</v>
      </c>
      <c r="L4" s="29">
        <f>(P33)</f>
        <v>1</v>
      </c>
      <c r="M4" s="31" t="str">
        <f>IF(K4=".","-",IF(K4&gt;L4,"g",IF(K4=L4,"d","v")))</f>
        <v>d</v>
      </c>
      <c r="N4" s="32">
        <v>4</v>
      </c>
      <c r="O4" s="29">
        <f>(N28)</f>
        <v>4</v>
      </c>
      <c r="P4" s="29">
        <f>(P28)</f>
        <v>0</v>
      </c>
      <c r="Q4" s="31" t="str">
        <f>IF(O4=".","-",IF(O4&gt;P4,"g",IF(O4=P4,"d","v")))</f>
        <v>g</v>
      </c>
      <c r="R4" s="32">
        <v>3</v>
      </c>
      <c r="S4" s="29">
        <f>(N23)</f>
        <v>0</v>
      </c>
      <c r="T4" s="29">
        <f>(P23)</f>
        <v>0</v>
      </c>
      <c r="U4" s="31" t="str">
        <f>IF(S4=".","-",IF(S4&gt;T4,"g",IF(S4=T4,"d","v")))</f>
        <v>d</v>
      </c>
      <c r="V4" s="32">
        <v>2</v>
      </c>
      <c r="W4" s="29">
        <f>(N18)</f>
        <v>3</v>
      </c>
      <c r="X4" s="29">
        <f>(P18)</f>
        <v>0</v>
      </c>
      <c r="Y4" s="31" t="str">
        <f>IF(W4=".","-",IF(W4&gt;X4,"g",IF(W4=X4,"d","v")))</f>
        <v>g</v>
      </c>
      <c r="Z4" s="32">
        <v>1</v>
      </c>
      <c r="AA4" s="29">
        <f>(N13)</f>
        <v>2</v>
      </c>
      <c r="AB4" s="29">
        <f>(P13)</f>
        <v>0</v>
      </c>
      <c r="AC4" s="31" t="str">
        <f t="shared" si="0"/>
        <v>g</v>
      </c>
      <c r="AD4" s="32">
        <v>6</v>
      </c>
      <c r="AE4" s="29">
        <f>(N38)</f>
        <v>2</v>
      </c>
      <c r="AF4" s="29">
        <f>(P38)</f>
        <v>0</v>
      </c>
      <c r="AG4" s="31" t="str">
        <f t="shared" si="1"/>
        <v>g</v>
      </c>
      <c r="AH4" s="62"/>
      <c r="AI4" s="30">
        <f t="shared" si="2"/>
        <v>7</v>
      </c>
      <c r="AJ4" s="29">
        <f t="shared" si="3"/>
        <v>4</v>
      </c>
      <c r="AK4" s="29">
        <f t="shared" si="4"/>
        <v>2</v>
      </c>
      <c r="AL4" s="29">
        <f t="shared" si="5"/>
        <v>1</v>
      </c>
      <c r="AM4" s="28">
        <f>SUM(IF(C4&lt;&gt;".",C4)+IF(K4&lt;&gt;".",K4)+IF(O4&lt;&gt;".",O4)+IF(S4&lt;&gt;".",S4)+IF(W4&lt;&gt;".",W4)+IF(AA4&lt;&gt;".",AA4)+IF(AE4&lt;&gt;".",AE4))</f>
        <v>15</v>
      </c>
      <c r="AN4" s="28">
        <f>SUM(IF(D4&lt;&gt;".",D4)+IF(L4&lt;&gt;".",L4)+IF(P4&lt;&gt;".",P4)+IF(T4&lt;&gt;".",T4)+IF(X4&lt;&gt;".",X4)+IF(AB4&lt;&gt;".",AB4)+IF(AF4&lt;&gt;".",AF4))</f>
        <v>5</v>
      </c>
      <c r="AO4" s="27">
        <f t="shared" si="6"/>
        <v>14</v>
      </c>
      <c r="AP4" s="4"/>
      <c r="AQ4" s="25">
        <f t="shared" si="7"/>
        <v>2</v>
      </c>
      <c r="AR4" s="70"/>
      <c r="AS4" s="69">
        <f t="shared" si="8"/>
        <v>10</v>
      </c>
      <c r="AT4" s="3"/>
    </row>
    <row r="5" spans="1:49" ht="15.75" x14ac:dyDescent="0.2">
      <c r="A5" s="35" t="s">
        <v>110</v>
      </c>
      <c r="B5" s="32">
        <v>6</v>
      </c>
      <c r="C5" s="29">
        <f>(P37)</f>
        <v>2</v>
      </c>
      <c r="D5" s="29">
        <f>(N37)</f>
        <v>4</v>
      </c>
      <c r="E5" s="31" t="str">
        <f t="shared" si="9"/>
        <v>v</v>
      </c>
      <c r="F5" s="32">
        <v>5</v>
      </c>
      <c r="G5" s="29">
        <f>(P33)</f>
        <v>1</v>
      </c>
      <c r="H5" s="29">
        <f>(N33)</f>
        <v>1</v>
      </c>
      <c r="I5" s="31" t="str">
        <f t="shared" ref="I5:I10" si="10">IF(G5=".","-",IF(G5&gt;H5,"g",IF(G5=H5,"d","v")))</f>
        <v>d</v>
      </c>
      <c r="J5" s="34"/>
      <c r="K5" s="33"/>
      <c r="L5" s="33"/>
      <c r="M5" s="33"/>
      <c r="N5" s="32">
        <v>3</v>
      </c>
      <c r="O5" s="29">
        <f>(N24)</f>
        <v>0</v>
      </c>
      <c r="P5" s="29">
        <f>(P24)</f>
        <v>1</v>
      </c>
      <c r="Q5" s="31" t="str">
        <f>IF(O5=".","-",IF(O5&gt;P5,"g",IF(O5=P5,"d","v")))</f>
        <v>v</v>
      </c>
      <c r="R5" s="32">
        <v>2</v>
      </c>
      <c r="S5" s="29">
        <f>(N19)</f>
        <v>0</v>
      </c>
      <c r="T5" s="29">
        <f>(P19)</f>
        <v>0</v>
      </c>
      <c r="U5" s="31" t="str">
        <f>IF(S5=".","-",IF(S5&gt;T5,"g",IF(S5=T5,"d","v")))</f>
        <v>d</v>
      </c>
      <c r="V5" s="32">
        <v>1</v>
      </c>
      <c r="W5" s="29">
        <f>(N14)</f>
        <v>5</v>
      </c>
      <c r="X5" s="29">
        <f>(P14)</f>
        <v>2</v>
      </c>
      <c r="Y5" s="31" t="str">
        <f>IF(W5=".","-",IF(W5&gt;X5,"g",IF(W5=X5,"d","v")))</f>
        <v>g</v>
      </c>
      <c r="Z5" s="32">
        <v>7</v>
      </c>
      <c r="AA5" s="29">
        <f>(N43)</f>
        <v>3</v>
      </c>
      <c r="AB5" s="29">
        <f>(P43)</f>
        <v>2</v>
      </c>
      <c r="AC5" s="31" t="str">
        <f t="shared" si="0"/>
        <v>g</v>
      </c>
      <c r="AD5" s="32">
        <v>4</v>
      </c>
      <c r="AE5" s="29">
        <f>(N29)</f>
        <v>4</v>
      </c>
      <c r="AF5" s="29">
        <f>(P29)</f>
        <v>0</v>
      </c>
      <c r="AG5" s="31" t="str">
        <f t="shared" si="1"/>
        <v>g</v>
      </c>
      <c r="AH5" s="62"/>
      <c r="AI5" s="30">
        <f t="shared" si="2"/>
        <v>7</v>
      </c>
      <c r="AJ5" s="29">
        <f t="shared" si="3"/>
        <v>3</v>
      </c>
      <c r="AK5" s="29">
        <f t="shared" si="4"/>
        <v>2</v>
      </c>
      <c r="AL5" s="29">
        <f t="shared" si="5"/>
        <v>2</v>
      </c>
      <c r="AM5" s="28">
        <f>SUM(IF(C5&lt;&gt;".",C5)+IF(G5&lt;&gt;".",G5)+IF(O5&lt;&gt;".",O5)+IF(S5&lt;&gt;".",S5)+IF(W5&lt;&gt;".",W5)+IF(AA5&lt;&gt;".",AA5)+IF(AE5&lt;&gt;".",AE5))</f>
        <v>15</v>
      </c>
      <c r="AN5" s="28">
        <f>SUM(IF(D5&lt;&gt;".",D5)+IF(H5&lt;&gt;".",H5)+IF(P5&lt;&gt;".",P5)+IF(T5&lt;&gt;".",T5)+IF(X5&lt;&gt;".",X5)+IF(AB5&lt;&gt;".",AB5)+IF(AF5&lt;&gt;".",AF5))</f>
        <v>10</v>
      </c>
      <c r="AO5" s="27">
        <f t="shared" si="6"/>
        <v>11</v>
      </c>
      <c r="AP5" s="4"/>
      <c r="AQ5" s="25">
        <f t="shared" si="7"/>
        <v>5</v>
      </c>
      <c r="AR5" s="70"/>
      <c r="AS5" s="69">
        <f t="shared" si="8"/>
        <v>5</v>
      </c>
      <c r="AT5" s="3"/>
    </row>
    <row r="6" spans="1:49" ht="15.75" x14ac:dyDescent="0.2">
      <c r="A6" s="35" t="s">
        <v>85</v>
      </c>
      <c r="B6" s="32">
        <v>5</v>
      </c>
      <c r="C6" s="29">
        <f>(P32)</f>
        <v>0</v>
      </c>
      <c r="D6" s="29">
        <f>(N32)</f>
        <v>1</v>
      </c>
      <c r="E6" s="31" t="str">
        <f t="shared" si="9"/>
        <v>v</v>
      </c>
      <c r="F6" s="32">
        <v>4</v>
      </c>
      <c r="G6" s="29">
        <f>(P28)</f>
        <v>0</v>
      </c>
      <c r="H6" s="29">
        <f>(N28)</f>
        <v>4</v>
      </c>
      <c r="I6" s="31" t="str">
        <f t="shared" si="10"/>
        <v>v</v>
      </c>
      <c r="J6" s="32">
        <v>3</v>
      </c>
      <c r="K6" s="29">
        <f>(P24)</f>
        <v>1</v>
      </c>
      <c r="L6" s="29">
        <f>(N24)</f>
        <v>0</v>
      </c>
      <c r="M6" s="31" t="str">
        <f>IF(K6=".","-",IF(K6&gt;L6,"g",IF(K6=L6,"d","v")))</f>
        <v>g</v>
      </c>
      <c r="N6" s="34"/>
      <c r="O6" s="33"/>
      <c r="P6" s="33"/>
      <c r="Q6" s="33"/>
      <c r="R6" s="32">
        <v>1</v>
      </c>
      <c r="S6" s="29">
        <f>(N15)</f>
        <v>0</v>
      </c>
      <c r="T6" s="29">
        <f>(P15)</f>
        <v>2</v>
      </c>
      <c r="U6" s="31" t="str">
        <f>IF(S6=".","-",IF(S6&gt;T6,"g",IF(S6=T6,"d","v")))</f>
        <v>v</v>
      </c>
      <c r="V6" s="32">
        <v>7</v>
      </c>
      <c r="W6" s="29">
        <f>(N44)</f>
        <v>2</v>
      </c>
      <c r="X6" s="29">
        <f>(P44)</f>
        <v>1</v>
      </c>
      <c r="Y6" s="31" t="str">
        <f>IF(W6=".","-",IF(W6&gt;X6,"g",IF(W6=X6,"d","v")))</f>
        <v>g</v>
      </c>
      <c r="Z6" s="32">
        <v>6</v>
      </c>
      <c r="AA6" s="29">
        <f>(N39)</f>
        <v>3</v>
      </c>
      <c r="AB6" s="29">
        <f>(P39)</f>
        <v>0</v>
      </c>
      <c r="AC6" s="31" t="str">
        <f t="shared" si="0"/>
        <v>g</v>
      </c>
      <c r="AD6" s="32">
        <v>2</v>
      </c>
      <c r="AE6" s="29">
        <f>(N20)</f>
        <v>4</v>
      </c>
      <c r="AF6" s="29">
        <f>(P20)</f>
        <v>0</v>
      </c>
      <c r="AG6" s="31" t="str">
        <f t="shared" si="1"/>
        <v>g</v>
      </c>
      <c r="AH6" s="62"/>
      <c r="AI6" s="30">
        <f t="shared" si="2"/>
        <v>7</v>
      </c>
      <c r="AJ6" s="29">
        <f t="shared" si="3"/>
        <v>4</v>
      </c>
      <c r="AK6" s="29">
        <f t="shared" si="4"/>
        <v>0</v>
      </c>
      <c r="AL6" s="29">
        <f t="shared" si="5"/>
        <v>3</v>
      </c>
      <c r="AM6" s="28">
        <f>SUM(IF(C6&lt;&gt;".",C6)+IF(G6&lt;&gt;".",G6)+IF(K6&lt;&gt;".",K6)+IF(S6&lt;&gt;".",S6)+IF(W6&lt;&gt;".",W6)+IF(AA6&lt;&gt;".",AA6)+IF(AE6&lt;&gt;".",AE6))</f>
        <v>10</v>
      </c>
      <c r="AN6" s="28">
        <f>SUM(IF(D6&lt;&gt;".",D6)+IF(H6&lt;&gt;".",H6)+IF(L6&lt;&gt;".",L6)+IF(T6&lt;&gt;".",T6)+IF(X6&lt;&gt;".",X6)+IF(AB6&lt;&gt;".",AB6)+IF(AF6&lt;&gt;".",AF6))</f>
        <v>8</v>
      </c>
      <c r="AO6" s="27">
        <f t="shared" si="6"/>
        <v>12</v>
      </c>
      <c r="AP6" s="4"/>
      <c r="AQ6" s="25">
        <f t="shared" si="7"/>
        <v>4</v>
      </c>
      <c r="AR6" s="70"/>
      <c r="AS6" s="69">
        <f t="shared" si="8"/>
        <v>2</v>
      </c>
      <c r="AT6" s="3"/>
      <c r="AV6" s="72"/>
      <c r="AW6" s="72"/>
    </row>
    <row r="7" spans="1:49" ht="15.75" x14ac:dyDescent="0.2">
      <c r="A7" s="35" t="s">
        <v>111</v>
      </c>
      <c r="B7" s="32">
        <v>4</v>
      </c>
      <c r="C7" s="29">
        <f>(P27)</f>
        <v>0</v>
      </c>
      <c r="D7" s="29">
        <f>(N27)</f>
        <v>1</v>
      </c>
      <c r="E7" s="31" t="str">
        <f t="shared" si="9"/>
        <v>v</v>
      </c>
      <c r="F7" s="32">
        <v>3</v>
      </c>
      <c r="G7" s="29">
        <f>(P23)</f>
        <v>0</v>
      </c>
      <c r="H7" s="29">
        <f>(N23)</f>
        <v>0</v>
      </c>
      <c r="I7" s="31" t="str">
        <f t="shared" si="10"/>
        <v>d</v>
      </c>
      <c r="J7" s="32">
        <v>2</v>
      </c>
      <c r="K7" s="29">
        <f>(P19)</f>
        <v>0</v>
      </c>
      <c r="L7" s="29">
        <f>(N19)</f>
        <v>0</v>
      </c>
      <c r="M7" s="31" t="str">
        <f>IF(K7=".","-",IF(K7&gt;L7,"g",IF(K7=L7,"d","v")))</f>
        <v>d</v>
      </c>
      <c r="N7" s="32">
        <v>1</v>
      </c>
      <c r="O7" s="29">
        <f>(P15)</f>
        <v>2</v>
      </c>
      <c r="P7" s="29">
        <f>(N15)</f>
        <v>0</v>
      </c>
      <c r="Q7" s="31" t="str">
        <f>IF(O7=".","-",IF(O7&gt;P7,"g",IF(O7=P7,"d","v")))</f>
        <v>g</v>
      </c>
      <c r="R7" s="34"/>
      <c r="S7" s="33"/>
      <c r="T7" s="33"/>
      <c r="U7" s="33"/>
      <c r="V7" s="32">
        <v>6</v>
      </c>
      <c r="W7" s="29">
        <f>(N40)</f>
        <v>1</v>
      </c>
      <c r="X7" s="29">
        <f>(P40)</f>
        <v>0</v>
      </c>
      <c r="Y7" s="31" t="str">
        <f>IF(W7=".","-",IF(W7&gt;X7,"g",IF(W7=X7,"d","v")))</f>
        <v>g</v>
      </c>
      <c r="Z7" s="32">
        <v>5</v>
      </c>
      <c r="AA7" s="29">
        <f>(N34)</f>
        <v>1</v>
      </c>
      <c r="AB7" s="29">
        <f>(P34)</f>
        <v>0</v>
      </c>
      <c r="AC7" s="31" t="str">
        <f t="shared" si="0"/>
        <v>g</v>
      </c>
      <c r="AD7" s="32">
        <v>7</v>
      </c>
      <c r="AE7" s="29">
        <f>(N45)</f>
        <v>2</v>
      </c>
      <c r="AF7" s="29">
        <f>(P45)</f>
        <v>0</v>
      </c>
      <c r="AG7" s="31" t="str">
        <f t="shared" si="1"/>
        <v>g</v>
      </c>
      <c r="AH7" s="62"/>
      <c r="AI7" s="30">
        <f t="shared" si="2"/>
        <v>7</v>
      </c>
      <c r="AJ7" s="29">
        <f t="shared" si="3"/>
        <v>4</v>
      </c>
      <c r="AK7" s="29">
        <f t="shared" si="4"/>
        <v>2</v>
      </c>
      <c r="AL7" s="29">
        <f t="shared" si="5"/>
        <v>1</v>
      </c>
      <c r="AM7" s="28">
        <f>SUM(IF(C7&lt;&gt;".",C7)+IF(G7&lt;&gt;".",G7)+IF(K7&lt;&gt;".",K7)+IF(O7&lt;&gt;".",O7)+IF(W7&lt;&gt;".",W7)+IF(AA7&lt;&gt;".",AA7)+IF(AE7&lt;&gt;".",AE7))</f>
        <v>6</v>
      </c>
      <c r="AN7" s="28">
        <f>SUM(IF(D7&lt;&gt;".",D7)+IF(H7&lt;&gt;".",H7)+IF(L7&lt;&gt;".",L7)+IF(P7&lt;&gt;".",P7)+IF(X7&lt;&gt;".",X7)+IF(AB7&lt;&gt;".",AB7)+IF(AF7&lt;&gt;".",AF7))</f>
        <v>1</v>
      </c>
      <c r="AO7" s="27">
        <f t="shared" si="6"/>
        <v>14</v>
      </c>
      <c r="AP7" s="4"/>
      <c r="AQ7" s="25">
        <f t="shared" si="7"/>
        <v>2</v>
      </c>
      <c r="AR7" s="70"/>
      <c r="AS7" s="69">
        <f t="shared" si="8"/>
        <v>5</v>
      </c>
      <c r="AT7" s="3"/>
    </row>
    <row r="8" spans="1:49" ht="15.75" x14ac:dyDescent="0.2">
      <c r="A8" s="35" t="s">
        <v>92</v>
      </c>
      <c r="B8" s="32">
        <v>3</v>
      </c>
      <c r="C8" s="29">
        <f>(P22)</f>
        <v>0</v>
      </c>
      <c r="D8" s="29">
        <f>(N22)</f>
        <v>4</v>
      </c>
      <c r="E8" s="31" t="str">
        <f t="shared" si="9"/>
        <v>v</v>
      </c>
      <c r="F8" s="32">
        <v>2</v>
      </c>
      <c r="G8" s="29">
        <f>(P18)</f>
        <v>0</v>
      </c>
      <c r="H8" s="29">
        <f>(N18)</f>
        <v>3</v>
      </c>
      <c r="I8" s="31" t="str">
        <f t="shared" si="10"/>
        <v>v</v>
      </c>
      <c r="J8" s="32">
        <v>1</v>
      </c>
      <c r="K8" s="29">
        <f>(P14)</f>
        <v>2</v>
      </c>
      <c r="L8" s="29">
        <f>(N14)</f>
        <v>5</v>
      </c>
      <c r="M8" s="31" t="str">
        <f>IF(K8=".","-",IF(K8&gt;L8,"g",IF(K8=L8,"d","v")))</f>
        <v>v</v>
      </c>
      <c r="N8" s="32">
        <v>7</v>
      </c>
      <c r="O8" s="29">
        <f>(P44)</f>
        <v>1</v>
      </c>
      <c r="P8" s="29">
        <f>(N44)</f>
        <v>2</v>
      </c>
      <c r="Q8" s="31" t="str">
        <f>IF(O8=".","-",IF(O8&gt;P8,"g",IF(O8=P8,"d","v")))</f>
        <v>v</v>
      </c>
      <c r="R8" s="32">
        <v>6</v>
      </c>
      <c r="S8" s="29">
        <f>(P40)</f>
        <v>0</v>
      </c>
      <c r="T8" s="29">
        <f>(N40)</f>
        <v>1</v>
      </c>
      <c r="U8" s="31" t="str">
        <f>IF(S8=".","-",IF(S8&gt;T8,"g",IF(S8=T8,"d","v")))</f>
        <v>v</v>
      </c>
      <c r="V8" s="34"/>
      <c r="W8" s="33"/>
      <c r="X8" s="33"/>
      <c r="Y8" s="33"/>
      <c r="Z8" s="32">
        <v>4</v>
      </c>
      <c r="AA8" s="29">
        <f>(N30)</f>
        <v>0</v>
      </c>
      <c r="AB8" s="29">
        <f>(P30)</f>
        <v>2</v>
      </c>
      <c r="AC8" s="31" t="str">
        <f t="shared" si="0"/>
        <v>v</v>
      </c>
      <c r="AD8" s="32">
        <v>5</v>
      </c>
      <c r="AE8" s="29">
        <f>(N35)</f>
        <v>2</v>
      </c>
      <c r="AF8" s="29">
        <f>(P35)</f>
        <v>0</v>
      </c>
      <c r="AG8" s="31" t="str">
        <f t="shared" si="1"/>
        <v>g</v>
      </c>
      <c r="AH8" s="62"/>
      <c r="AI8" s="30">
        <f t="shared" si="2"/>
        <v>7</v>
      </c>
      <c r="AJ8" s="29">
        <f t="shared" si="3"/>
        <v>1</v>
      </c>
      <c r="AK8" s="29">
        <f t="shared" si="4"/>
        <v>0</v>
      </c>
      <c r="AL8" s="29">
        <f t="shared" si="5"/>
        <v>6</v>
      </c>
      <c r="AM8" s="28">
        <f>SUM(IF(C8&lt;&gt;".",C8)+IF(G8&lt;&gt;".",G8)+IF(K8&lt;&gt;".",K8)+IF(S8&lt;&gt;".",S8)+IF(O8&lt;&gt;".",O8)+IF(AA8&lt;&gt;".",AA8)+IF(AE8&lt;&gt;".",AE8))</f>
        <v>5</v>
      </c>
      <c r="AN8" s="28">
        <f>SUM(IF(D8&lt;&gt;".",D8)+IF(H8&lt;&gt;".",H8)+IF(L8&lt;&gt;".",L8)+IF(T8&lt;&gt;".",T8)+IF(P8&lt;&gt;".",P8)+IF(AB8&lt;&gt;".",AB8)+IF(AF8&lt;&gt;".",AF8))</f>
        <v>17</v>
      </c>
      <c r="AO8" s="27">
        <f t="shared" si="6"/>
        <v>3</v>
      </c>
      <c r="AP8" s="4"/>
      <c r="AQ8" s="25">
        <f t="shared" si="7"/>
        <v>7</v>
      </c>
      <c r="AR8" s="70"/>
      <c r="AS8" s="69">
        <f t="shared" si="8"/>
        <v>-12</v>
      </c>
      <c r="AT8" s="3"/>
      <c r="AV8" s="71"/>
      <c r="AW8" s="71"/>
    </row>
    <row r="9" spans="1:49" ht="15.75" x14ac:dyDescent="0.2">
      <c r="A9" s="35" t="s">
        <v>112</v>
      </c>
      <c r="B9" s="32">
        <v>2</v>
      </c>
      <c r="C9" s="29">
        <f>(P17)</f>
        <v>0</v>
      </c>
      <c r="D9" s="29">
        <f>(N17)</f>
        <v>2</v>
      </c>
      <c r="E9" s="31" t="str">
        <f t="shared" si="9"/>
        <v>v</v>
      </c>
      <c r="F9" s="32">
        <v>1</v>
      </c>
      <c r="G9" s="29">
        <f>(P13)</f>
        <v>0</v>
      </c>
      <c r="H9" s="29">
        <f>(N13)</f>
        <v>2</v>
      </c>
      <c r="I9" s="31" t="str">
        <f t="shared" si="10"/>
        <v>v</v>
      </c>
      <c r="J9" s="32">
        <v>7</v>
      </c>
      <c r="K9" s="29">
        <f>(P43)</f>
        <v>2</v>
      </c>
      <c r="L9" s="29">
        <f>(N43)</f>
        <v>3</v>
      </c>
      <c r="M9" s="31" t="str">
        <f>IF(K9=".","-",IF(K9&gt;L9,"g",IF(K9=L9,"d","v")))</f>
        <v>v</v>
      </c>
      <c r="N9" s="32">
        <v>6</v>
      </c>
      <c r="O9" s="29">
        <f>(P39)</f>
        <v>0</v>
      </c>
      <c r="P9" s="29">
        <f>(N39)</f>
        <v>3</v>
      </c>
      <c r="Q9" s="31" t="str">
        <f>IF(O9=".","-",IF(O9&gt;P9,"g",IF(O9=P9,"d","v")))</f>
        <v>v</v>
      </c>
      <c r="R9" s="32">
        <v>5</v>
      </c>
      <c r="S9" s="29">
        <f>(P34)</f>
        <v>0</v>
      </c>
      <c r="T9" s="29">
        <f>(N34)</f>
        <v>1</v>
      </c>
      <c r="U9" s="31" t="str">
        <f>IF(S9=".","-",IF(S9&gt;T9,"g",IF(S9=T9,"d","v")))</f>
        <v>v</v>
      </c>
      <c r="V9" s="32">
        <v>4</v>
      </c>
      <c r="W9" s="29">
        <f>(P30)</f>
        <v>2</v>
      </c>
      <c r="X9" s="29">
        <f>(N30)</f>
        <v>0</v>
      </c>
      <c r="Y9" s="31" t="str">
        <f>IF(W9=".","-",IF(W9&gt;X9,"g",IF(W9=X9,"d","v")))</f>
        <v>g</v>
      </c>
      <c r="Z9" s="34"/>
      <c r="AA9" s="33"/>
      <c r="AB9" s="33"/>
      <c r="AC9" s="33"/>
      <c r="AD9" s="32">
        <v>3</v>
      </c>
      <c r="AE9" s="29">
        <f>(N25)</f>
        <v>5</v>
      </c>
      <c r="AF9" s="29">
        <f>(P25)</f>
        <v>0</v>
      </c>
      <c r="AG9" s="31" t="str">
        <f t="shared" si="1"/>
        <v>g</v>
      </c>
      <c r="AH9" s="62"/>
      <c r="AI9" s="30">
        <f t="shared" si="2"/>
        <v>7</v>
      </c>
      <c r="AJ9" s="29">
        <f t="shared" si="3"/>
        <v>2</v>
      </c>
      <c r="AK9" s="29">
        <f t="shared" si="4"/>
        <v>0</v>
      </c>
      <c r="AL9" s="29">
        <f t="shared" si="5"/>
        <v>5</v>
      </c>
      <c r="AM9" s="28">
        <f>SUM(IF(C9&lt;&gt;".",C9)+IF(G9&lt;&gt;".",G9)+IF(K9&lt;&gt;".",K9)+IF(S9&lt;&gt;".",S9)+IF(W9&lt;&gt;".",W9)+IF(O9&lt;&gt;".",O9)+IF(AE9&lt;&gt;".",AE9))</f>
        <v>9</v>
      </c>
      <c r="AN9" s="28">
        <f>SUM(IF(D9&lt;&gt;".",D9)+IF(H9&lt;&gt;".",H9)+IF(L9&lt;&gt;".",L9)+IF(T9&lt;&gt;".",T9)+IF(X9&lt;&gt;".",X9)+IF(P9&lt;&gt;".",P9)+IF(AF9&lt;&gt;".",AF9))</f>
        <v>11</v>
      </c>
      <c r="AO9" s="27">
        <f t="shared" si="6"/>
        <v>6</v>
      </c>
      <c r="AP9" s="26"/>
      <c r="AQ9" s="25">
        <f t="shared" si="7"/>
        <v>6</v>
      </c>
      <c r="AR9" s="70"/>
      <c r="AS9" s="69">
        <f t="shared" si="8"/>
        <v>-2</v>
      </c>
      <c r="AT9" s="3"/>
    </row>
    <row r="10" spans="1:49" s="10" customFormat="1" ht="16.5" thickBot="1" x14ac:dyDescent="0.25">
      <c r="A10" s="24" t="s">
        <v>104</v>
      </c>
      <c r="B10" s="23">
        <v>1</v>
      </c>
      <c r="C10" s="18">
        <f>(P12)</f>
        <v>1</v>
      </c>
      <c r="D10" s="18">
        <f>(N12)</f>
        <v>5</v>
      </c>
      <c r="E10" s="22" t="str">
        <f t="shared" si="9"/>
        <v>v</v>
      </c>
      <c r="F10" s="23">
        <v>6</v>
      </c>
      <c r="G10" s="18">
        <f>(P38)</f>
        <v>0</v>
      </c>
      <c r="H10" s="18">
        <f>(N38)</f>
        <v>2</v>
      </c>
      <c r="I10" s="22" t="str">
        <f t="shared" si="10"/>
        <v>v</v>
      </c>
      <c r="J10" s="23">
        <v>4</v>
      </c>
      <c r="K10" s="18">
        <f>(P29)</f>
        <v>0</v>
      </c>
      <c r="L10" s="18">
        <f>(N29)</f>
        <v>4</v>
      </c>
      <c r="M10" s="22" t="str">
        <f>IF(K10=".","-",IF(K10&gt;L10,"g",IF(K10=L10,"d","v")))</f>
        <v>v</v>
      </c>
      <c r="N10" s="23">
        <v>2</v>
      </c>
      <c r="O10" s="18">
        <f>(P20)</f>
        <v>0</v>
      </c>
      <c r="P10" s="18">
        <f>(N20)</f>
        <v>4</v>
      </c>
      <c r="Q10" s="22" t="str">
        <f>IF(O10=".","-",IF(O10&gt;P10,"g",IF(O10=P10,"d","v")))</f>
        <v>v</v>
      </c>
      <c r="R10" s="23">
        <v>7</v>
      </c>
      <c r="S10" s="18">
        <f>(P45)</f>
        <v>0</v>
      </c>
      <c r="T10" s="18">
        <f>(N45)</f>
        <v>2</v>
      </c>
      <c r="U10" s="22" t="str">
        <f>IF(S10=".","-",IF(S10&gt;T10,"g",IF(S10=T10,"d","v")))</f>
        <v>v</v>
      </c>
      <c r="V10" s="23">
        <v>5</v>
      </c>
      <c r="W10" s="18">
        <f>(P35)</f>
        <v>0</v>
      </c>
      <c r="X10" s="18">
        <f>(N35)</f>
        <v>2</v>
      </c>
      <c r="Y10" s="22" t="str">
        <f>IF(W10=".","-",IF(W10&gt;X10,"g",IF(W10=X10,"d","v")))</f>
        <v>v</v>
      </c>
      <c r="Z10" s="23">
        <v>3</v>
      </c>
      <c r="AA10" s="18">
        <f>(P25)</f>
        <v>0</v>
      </c>
      <c r="AB10" s="18">
        <f>(N25)</f>
        <v>5</v>
      </c>
      <c r="AC10" s="22" t="str">
        <f>IF(AA10=".","-",IF(AA10&gt;AB10,"g",IF(AA10=AB10,"d","v")))</f>
        <v>v</v>
      </c>
      <c r="AD10" s="21"/>
      <c r="AE10" s="20"/>
      <c r="AF10" s="20"/>
      <c r="AG10" s="20"/>
      <c r="AH10" s="50"/>
      <c r="AI10" s="19">
        <f t="shared" si="2"/>
        <v>7</v>
      </c>
      <c r="AJ10" s="18">
        <f t="shared" si="3"/>
        <v>0</v>
      </c>
      <c r="AK10" s="18">
        <f t="shared" si="4"/>
        <v>0</v>
      </c>
      <c r="AL10" s="18">
        <f t="shared" si="5"/>
        <v>7</v>
      </c>
      <c r="AM10" s="17">
        <f>SUM(IF(C10&lt;&gt;".",C10)+IF(G10&lt;&gt;".",G10)+IF(K10&lt;&gt;".",K10)+IF(S10&lt;&gt;".",S10)+IF(W10&lt;&gt;".",W10)+IF(AA10&lt;&gt;".",AA10)+IF(O10&lt;&gt;".",O10))</f>
        <v>1</v>
      </c>
      <c r="AN10" s="17">
        <f>SUM(IF(D10&lt;&gt;".",D10)+IF(H10&lt;&gt;".",H10)+IF(L10&lt;&gt;".",L10)+IF(T10&lt;&gt;".",T10)+IF(X10&lt;&gt;".",X10)+IF(AB10&lt;&gt;".",AB10)+IF(P10&lt;&gt;".",P10))</f>
        <v>24</v>
      </c>
      <c r="AO10" s="16">
        <f t="shared" si="6"/>
        <v>0</v>
      </c>
      <c r="AP10" s="4"/>
      <c r="AQ10" s="15">
        <f t="shared" si="7"/>
        <v>8</v>
      </c>
      <c r="AR10" s="70"/>
      <c r="AS10" s="69">
        <f t="shared" si="8"/>
        <v>-23</v>
      </c>
      <c r="AT10" s="4"/>
    </row>
    <row r="11" spans="1:49" s="10" customFormat="1" ht="3.75" customHeight="1" thickTop="1" x14ac:dyDescent="0.2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25" x14ac:dyDescent="0.3">
      <c r="A12" s="9">
        <v>1</v>
      </c>
      <c r="B12" s="68"/>
      <c r="C12" s="6"/>
      <c r="D12" s="8"/>
      <c r="E12" s="6"/>
      <c r="F12" s="6"/>
      <c r="G12" s="6"/>
      <c r="H12" s="6"/>
      <c r="I12" s="6"/>
      <c r="J12" s="6"/>
      <c r="K12" s="6"/>
      <c r="L12" s="67" t="str">
        <f>($A$3)</f>
        <v>Pákai</v>
      </c>
      <c r="M12" s="6"/>
      <c r="N12" s="7">
        <v>5</v>
      </c>
      <c r="O12" s="58" t="s">
        <v>1</v>
      </c>
      <c r="P12" s="7">
        <v>1</v>
      </c>
      <c r="Q12" s="6"/>
      <c r="R12" s="6" t="str">
        <f>($A$10)</f>
        <v>Szabó M.</v>
      </c>
      <c r="S12" s="6"/>
      <c r="T12" s="6"/>
      <c r="U12" s="6"/>
      <c r="V12" s="6"/>
      <c r="W12" s="78" t="s">
        <v>139</v>
      </c>
      <c r="X12" s="78"/>
      <c r="Y12" s="78"/>
      <c r="Z12" s="78"/>
      <c r="AA12" s="78"/>
      <c r="AB12" s="78" t="s">
        <v>143</v>
      </c>
      <c r="AC12" s="78"/>
      <c r="AD12" s="78"/>
      <c r="AE12" s="78"/>
      <c r="AF12" s="6"/>
      <c r="AG12" s="6"/>
      <c r="AQ12" s="60"/>
    </row>
    <row r="13" spans="1:49" ht="20.25" x14ac:dyDescent="0.3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7" t="str">
        <f>($A$4)</f>
        <v>Trecskó</v>
      </c>
      <c r="M13" s="2"/>
      <c r="N13" s="7">
        <v>2</v>
      </c>
      <c r="O13" s="58" t="s">
        <v>1</v>
      </c>
      <c r="P13" s="7">
        <v>0</v>
      </c>
      <c r="Q13" s="2"/>
      <c r="R13" s="6" t="str">
        <f>($A$9)</f>
        <v>Valics</v>
      </c>
      <c r="S13" s="6"/>
      <c r="T13" s="2"/>
      <c r="U13" s="2"/>
      <c r="V13" s="6"/>
      <c r="W13" s="79" t="s">
        <v>140</v>
      </c>
      <c r="X13" s="79"/>
      <c r="Y13" s="79"/>
      <c r="Z13" s="79"/>
      <c r="AA13" s="79"/>
      <c r="AB13" s="79"/>
      <c r="AC13" s="79"/>
      <c r="AD13" s="79"/>
      <c r="AE13" s="78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25" x14ac:dyDescent="0.3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7" t="str">
        <f>($A$5)</f>
        <v>Szirmay</v>
      </c>
      <c r="M14" s="2"/>
      <c r="N14" s="7">
        <v>5</v>
      </c>
      <c r="O14" s="58" t="s">
        <v>1</v>
      </c>
      <c r="P14" s="7">
        <v>2</v>
      </c>
      <c r="Q14" s="6"/>
      <c r="R14" s="6" t="str">
        <f>($A$8)</f>
        <v>Böcskei I.</v>
      </c>
      <c r="S14" s="6"/>
      <c r="T14" s="2"/>
      <c r="U14" s="2"/>
      <c r="V14" s="6"/>
      <c r="W14" s="79" t="s">
        <v>141</v>
      </c>
      <c r="X14" s="79"/>
      <c r="Y14" s="79"/>
      <c r="Z14" s="79"/>
      <c r="AA14" s="79"/>
      <c r="AB14" s="79"/>
      <c r="AC14" s="79"/>
      <c r="AD14" s="79"/>
      <c r="AE14" s="78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25" x14ac:dyDescent="0.3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7" t="str">
        <f>($A$6)</f>
        <v>Lukács L.</v>
      </c>
      <c r="M15" s="2"/>
      <c r="N15" s="7">
        <v>0</v>
      </c>
      <c r="O15" s="58" t="s">
        <v>1</v>
      </c>
      <c r="P15" s="7">
        <v>2</v>
      </c>
      <c r="Q15" s="2"/>
      <c r="R15" s="6" t="str">
        <f>($A$7)</f>
        <v>Najror</v>
      </c>
      <c r="S15" s="6"/>
      <c r="T15" s="2"/>
      <c r="U15" s="2"/>
      <c r="V15" s="6"/>
      <c r="W15" s="79" t="s">
        <v>142</v>
      </c>
      <c r="X15" s="79"/>
      <c r="Y15" s="79"/>
      <c r="Z15" s="79"/>
      <c r="AA15" s="79"/>
      <c r="AB15" s="79"/>
      <c r="AC15" s="79"/>
      <c r="AD15" s="79"/>
      <c r="AE15" s="78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25" x14ac:dyDescent="0.3">
      <c r="A17" s="9">
        <v>2</v>
      </c>
      <c r="B17" s="68"/>
      <c r="C17" s="6"/>
      <c r="D17" s="8"/>
      <c r="E17" s="6"/>
      <c r="F17" s="6"/>
      <c r="G17" s="6"/>
      <c r="H17" s="6"/>
      <c r="I17" s="6"/>
      <c r="J17" s="6"/>
      <c r="K17" s="6"/>
      <c r="L17" s="67" t="str">
        <f>($A$3)</f>
        <v>Pákai</v>
      </c>
      <c r="M17" s="6"/>
      <c r="N17" s="7">
        <v>2</v>
      </c>
      <c r="O17" s="58" t="s">
        <v>1</v>
      </c>
      <c r="P17" s="7">
        <v>0</v>
      </c>
      <c r="Q17" s="6"/>
      <c r="R17" s="6" t="str">
        <f>($A$9)</f>
        <v>Valics</v>
      </c>
      <c r="S17" s="6"/>
      <c r="T17" s="6"/>
      <c r="U17" s="6"/>
      <c r="V17" s="6"/>
      <c r="W17" s="78" t="s">
        <v>18</v>
      </c>
      <c r="X17" s="78"/>
      <c r="Y17" s="78"/>
      <c r="Z17" s="78"/>
      <c r="AA17" s="78"/>
      <c r="AB17" s="78" t="s">
        <v>149</v>
      </c>
      <c r="AC17" s="78"/>
      <c r="AD17" s="78"/>
      <c r="AE17" s="78"/>
      <c r="AF17" s="6"/>
      <c r="AG17" s="6"/>
      <c r="AQ17" s="60"/>
    </row>
    <row r="18" spans="1:44" ht="20.25" x14ac:dyDescent="0.3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7" t="str">
        <f>($A$4)</f>
        <v>Trecskó</v>
      </c>
      <c r="M18" s="2"/>
      <c r="N18" s="7">
        <v>3</v>
      </c>
      <c r="O18" s="58" t="s">
        <v>1</v>
      </c>
      <c r="P18" s="7">
        <v>0</v>
      </c>
      <c r="Q18" s="2"/>
      <c r="R18" s="6" t="str">
        <f>($A$8)</f>
        <v>Böcskei I.</v>
      </c>
      <c r="S18" s="6"/>
      <c r="T18" s="2"/>
      <c r="U18" s="2"/>
      <c r="V18" s="6"/>
      <c r="W18" s="79" t="s">
        <v>17</v>
      </c>
      <c r="X18" s="79"/>
      <c r="Y18" s="79"/>
      <c r="Z18" s="79"/>
      <c r="AA18" s="79"/>
      <c r="AB18" s="79"/>
      <c r="AC18" s="79"/>
      <c r="AD18" s="79"/>
      <c r="AE18" s="78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25" x14ac:dyDescent="0.3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7" t="str">
        <f>($A$5)</f>
        <v>Szirmay</v>
      </c>
      <c r="M19" s="2"/>
      <c r="N19" s="7">
        <v>0</v>
      </c>
      <c r="O19" s="58" t="s">
        <v>1</v>
      </c>
      <c r="P19" s="7">
        <v>0</v>
      </c>
      <c r="Q19" s="6"/>
      <c r="R19" s="6" t="str">
        <f>($A$7)</f>
        <v>Najror</v>
      </c>
      <c r="S19" s="6"/>
      <c r="T19" s="2"/>
      <c r="U19" s="2"/>
      <c r="V19" s="6"/>
      <c r="W19" s="79" t="s">
        <v>16</v>
      </c>
      <c r="X19" s="79"/>
      <c r="Y19" s="79"/>
      <c r="Z19" s="79"/>
      <c r="AA19" s="79"/>
      <c r="AB19" s="79"/>
      <c r="AC19" s="79"/>
      <c r="AD19" s="79"/>
      <c r="AE19" s="78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25" x14ac:dyDescent="0.3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7" t="str">
        <f>($A$6)</f>
        <v>Lukács L.</v>
      </c>
      <c r="M20" s="2"/>
      <c r="N20" s="7">
        <v>4</v>
      </c>
      <c r="O20" s="58" t="s">
        <v>1</v>
      </c>
      <c r="P20" s="7">
        <v>0</v>
      </c>
      <c r="Q20" s="2"/>
      <c r="R20" s="6" t="str">
        <f>($A$10)</f>
        <v>Szabó M.</v>
      </c>
      <c r="S20" s="6"/>
      <c r="T20" s="2"/>
      <c r="U20" s="2"/>
      <c r="V20" s="6"/>
      <c r="W20" s="79" t="s">
        <v>15</v>
      </c>
      <c r="X20" s="79"/>
      <c r="Y20" s="79"/>
      <c r="Z20" s="79"/>
      <c r="AA20" s="79"/>
      <c r="AB20" s="79"/>
      <c r="AC20" s="79"/>
      <c r="AD20" s="79"/>
      <c r="AE20" s="78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25" x14ac:dyDescent="0.3">
      <c r="A22" s="9">
        <v>3</v>
      </c>
      <c r="B22" s="68"/>
      <c r="C22" s="6"/>
      <c r="D22" s="8"/>
      <c r="E22" s="6"/>
      <c r="F22" s="6"/>
      <c r="G22" s="6"/>
      <c r="H22" s="6"/>
      <c r="I22" s="6"/>
      <c r="J22" s="6"/>
      <c r="K22" s="6"/>
      <c r="L22" s="67" t="str">
        <f>($A$3)</f>
        <v>Pákai</v>
      </c>
      <c r="M22" s="6"/>
      <c r="N22" s="7">
        <v>4</v>
      </c>
      <c r="O22" s="58" t="s">
        <v>1</v>
      </c>
      <c r="P22" s="7">
        <v>0</v>
      </c>
      <c r="Q22" s="6"/>
      <c r="R22" s="6" t="str">
        <f>($A$8)</f>
        <v>Böcskei I.</v>
      </c>
      <c r="S22" s="6"/>
      <c r="T22" s="6"/>
      <c r="U22" s="6"/>
      <c r="V22" s="6"/>
      <c r="W22" s="78" t="s">
        <v>146</v>
      </c>
      <c r="X22" s="78"/>
      <c r="Y22" s="78"/>
      <c r="Z22" s="78"/>
      <c r="AA22" s="78"/>
      <c r="AB22" s="78" t="s">
        <v>150</v>
      </c>
      <c r="AC22" s="78"/>
      <c r="AD22" s="78"/>
      <c r="AE22" s="78"/>
      <c r="AF22" s="6"/>
      <c r="AG22" s="6"/>
      <c r="AQ22" s="60"/>
    </row>
    <row r="23" spans="1:44" ht="20.25" x14ac:dyDescent="0.3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7" t="str">
        <f>($A$4)</f>
        <v>Trecskó</v>
      </c>
      <c r="M23" s="2"/>
      <c r="N23" s="7">
        <v>0</v>
      </c>
      <c r="O23" s="58" t="s">
        <v>1</v>
      </c>
      <c r="P23" s="7">
        <v>0</v>
      </c>
      <c r="Q23" s="2"/>
      <c r="R23" s="6" t="str">
        <f>($A$7)</f>
        <v>Najror</v>
      </c>
      <c r="S23" s="6"/>
      <c r="T23" s="2"/>
      <c r="U23" s="2"/>
      <c r="V23" s="6"/>
      <c r="W23" s="79" t="s">
        <v>147</v>
      </c>
      <c r="X23" s="79"/>
      <c r="Y23" s="79"/>
      <c r="Z23" s="79"/>
      <c r="AA23" s="79"/>
      <c r="AB23" s="79"/>
      <c r="AC23" s="79"/>
      <c r="AD23" s="79"/>
      <c r="AE23" s="78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25" x14ac:dyDescent="0.3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7" t="str">
        <f>($A$5)</f>
        <v>Szirmay</v>
      </c>
      <c r="M24" s="2"/>
      <c r="N24" s="7">
        <v>0</v>
      </c>
      <c r="O24" s="58" t="s">
        <v>1</v>
      </c>
      <c r="P24" s="7">
        <v>1</v>
      </c>
      <c r="Q24" s="6"/>
      <c r="R24" s="6" t="str">
        <f>($A$6)</f>
        <v>Lukács L.</v>
      </c>
      <c r="S24" s="6"/>
      <c r="T24" s="2"/>
      <c r="U24" s="2"/>
      <c r="V24" s="6"/>
      <c r="W24" s="79" t="s">
        <v>148</v>
      </c>
      <c r="X24" s="79"/>
      <c r="Y24" s="79"/>
      <c r="Z24" s="79"/>
      <c r="AA24" s="79"/>
      <c r="AB24" s="79"/>
      <c r="AC24" s="79"/>
      <c r="AD24" s="79"/>
      <c r="AE24" s="78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25" x14ac:dyDescent="0.3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7" t="str">
        <f>($A$9)</f>
        <v>Valics</v>
      </c>
      <c r="M25" s="2"/>
      <c r="N25" s="7">
        <v>5</v>
      </c>
      <c r="O25" s="58" t="s">
        <v>1</v>
      </c>
      <c r="P25" s="7">
        <v>0</v>
      </c>
      <c r="Q25" s="2"/>
      <c r="R25" s="6" t="str">
        <f>($A$10)</f>
        <v>Szabó M.</v>
      </c>
      <c r="S25" s="6"/>
      <c r="T25" s="2"/>
      <c r="U25" s="2"/>
      <c r="V25" s="6"/>
      <c r="W25" s="79" t="s">
        <v>19</v>
      </c>
      <c r="X25" s="79"/>
      <c r="Y25" s="79"/>
      <c r="Z25" s="79"/>
      <c r="AA25" s="79"/>
      <c r="AB25" s="79"/>
      <c r="AC25" s="79"/>
      <c r="AD25" s="79"/>
      <c r="AE25" s="78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25" x14ac:dyDescent="0.3">
      <c r="A27" s="9">
        <v>4</v>
      </c>
      <c r="B27" s="68"/>
      <c r="C27" s="6"/>
      <c r="D27" s="8"/>
      <c r="E27" s="6"/>
      <c r="F27" s="6"/>
      <c r="G27" s="6"/>
      <c r="H27" s="6"/>
      <c r="I27" s="6"/>
      <c r="J27" s="6"/>
      <c r="K27" s="6"/>
      <c r="L27" s="67" t="str">
        <f>($A$3)</f>
        <v>Pákai</v>
      </c>
      <c r="M27" s="6"/>
      <c r="N27" s="7">
        <v>1</v>
      </c>
      <c r="O27" s="58" t="s">
        <v>1</v>
      </c>
      <c r="P27" s="7">
        <v>0</v>
      </c>
      <c r="Q27" s="6"/>
      <c r="R27" s="6" t="str">
        <f>($A$7)</f>
        <v>Najror</v>
      </c>
      <c r="S27" s="6"/>
      <c r="T27" s="6"/>
      <c r="U27" s="6"/>
      <c r="V27" s="6"/>
      <c r="W27" s="78" t="s">
        <v>144</v>
      </c>
      <c r="X27" s="78"/>
      <c r="Y27" s="78"/>
      <c r="Z27" s="78"/>
      <c r="AA27" s="78"/>
      <c r="AB27" s="78" t="s">
        <v>151</v>
      </c>
      <c r="AC27" s="78"/>
      <c r="AD27" s="78"/>
      <c r="AE27" s="78"/>
      <c r="AF27" s="6"/>
      <c r="AG27" s="6"/>
      <c r="AQ27" s="60"/>
    </row>
    <row r="28" spans="1:44" ht="20.25" x14ac:dyDescent="0.3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7" t="str">
        <f>($A$4)</f>
        <v>Trecskó</v>
      </c>
      <c r="M28" s="2"/>
      <c r="N28" s="7">
        <v>4</v>
      </c>
      <c r="O28" s="58" t="s">
        <v>1</v>
      </c>
      <c r="P28" s="7">
        <v>0</v>
      </c>
      <c r="Q28" s="2"/>
      <c r="R28" s="6" t="str">
        <f>($A$6)</f>
        <v>Lukács L.</v>
      </c>
      <c r="S28" s="6"/>
      <c r="T28" s="2"/>
      <c r="U28" s="2"/>
      <c r="V28" s="6"/>
      <c r="W28" s="79" t="s">
        <v>145</v>
      </c>
      <c r="X28" s="79"/>
      <c r="Y28" s="79"/>
      <c r="Z28" s="78"/>
      <c r="AA28" s="81"/>
      <c r="AB28" s="80"/>
      <c r="AC28" s="81"/>
      <c r="AD28" s="79"/>
      <c r="AE28" s="78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25" x14ac:dyDescent="0.3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7" t="str">
        <f>($A$5)</f>
        <v>Szirmay</v>
      </c>
      <c r="M29" s="2"/>
      <c r="N29" s="7">
        <v>4</v>
      </c>
      <c r="O29" s="58" t="s">
        <v>1</v>
      </c>
      <c r="P29" s="7">
        <v>0</v>
      </c>
      <c r="Q29" s="6"/>
      <c r="R29" s="6" t="str">
        <f>($A$10)</f>
        <v>Szabó M.</v>
      </c>
      <c r="S29" s="6"/>
      <c r="T29" s="2"/>
      <c r="U29" s="2"/>
      <c r="V29" s="6"/>
      <c r="W29" s="79" t="s">
        <v>146</v>
      </c>
      <c r="X29" s="79"/>
      <c r="Y29" s="79"/>
      <c r="Z29" s="78"/>
      <c r="AA29" s="78"/>
      <c r="AB29" s="78"/>
      <c r="AC29" s="78"/>
      <c r="AD29" s="79"/>
      <c r="AE29" s="78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25" x14ac:dyDescent="0.3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7" t="str">
        <f>($A$8)</f>
        <v>Böcskei I.</v>
      </c>
      <c r="M30" s="2"/>
      <c r="N30" s="7">
        <v>0</v>
      </c>
      <c r="O30" s="58" t="s">
        <v>1</v>
      </c>
      <c r="P30" s="7">
        <v>2</v>
      </c>
      <c r="Q30" s="2"/>
      <c r="R30" s="6" t="str">
        <f>($A$9)</f>
        <v>Valics</v>
      </c>
      <c r="S30" s="6"/>
      <c r="T30" s="2"/>
      <c r="U30" s="2"/>
      <c r="V30" s="6"/>
      <c r="W30" s="79" t="s">
        <v>147</v>
      </c>
      <c r="X30" s="79"/>
      <c r="Y30" s="79"/>
      <c r="Z30" s="78"/>
      <c r="AA30" s="81"/>
      <c r="AB30" s="80"/>
      <c r="AC30" s="81"/>
      <c r="AD30" s="79"/>
      <c r="AE30" s="78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25" x14ac:dyDescent="0.3">
      <c r="A32" s="9">
        <v>5</v>
      </c>
      <c r="B32" s="68"/>
      <c r="C32" s="6"/>
      <c r="D32" s="8"/>
      <c r="E32" s="6"/>
      <c r="F32" s="6"/>
      <c r="G32" s="6"/>
      <c r="H32" s="6"/>
      <c r="I32" s="6"/>
      <c r="J32" s="6"/>
      <c r="K32" s="6"/>
      <c r="L32" s="67" t="str">
        <f>($A$3)</f>
        <v>Pákai</v>
      </c>
      <c r="M32" s="6"/>
      <c r="N32" s="7">
        <v>1</v>
      </c>
      <c r="O32" s="58" t="s">
        <v>1</v>
      </c>
      <c r="P32" s="7">
        <v>0</v>
      </c>
      <c r="Q32" s="6"/>
      <c r="R32" s="6" t="str">
        <f>($A$6)</f>
        <v>Lukács L.</v>
      </c>
      <c r="S32" s="6"/>
      <c r="T32" s="6"/>
      <c r="U32" s="6"/>
      <c r="V32" s="6"/>
      <c r="W32" s="78" t="s">
        <v>139</v>
      </c>
      <c r="X32" s="78"/>
      <c r="Y32" s="78"/>
      <c r="Z32" s="78"/>
      <c r="AA32" s="78"/>
      <c r="AB32" s="78" t="s">
        <v>152</v>
      </c>
      <c r="AC32" s="78"/>
      <c r="AD32" s="78"/>
      <c r="AE32" s="78"/>
      <c r="AF32" s="6"/>
      <c r="AG32" s="6"/>
      <c r="AQ32" s="60"/>
    </row>
    <row r="33" spans="1:44" ht="20.25" x14ac:dyDescent="0.3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7" t="str">
        <f>($A$4)</f>
        <v>Trecskó</v>
      </c>
      <c r="M33" s="2"/>
      <c r="N33" s="7">
        <v>1</v>
      </c>
      <c r="O33" s="58" t="s">
        <v>1</v>
      </c>
      <c r="P33" s="7">
        <v>1</v>
      </c>
      <c r="Q33" s="2"/>
      <c r="R33" s="6" t="str">
        <f>($A$5)</f>
        <v>Szirmay</v>
      </c>
      <c r="S33" s="6"/>
      <c r="T33" s="2"/>
      <c r="U33" s="2"/>
      <c r="V33" s="6"/>
      <c r="W33" s="79" t="s">
        <v>140</v>
      </c>
      <c r="X33" s="79"/>
      <c r="Y33" s="79"/>
      <c r="Z33" s="78"/>
      <c r="AA33" s="81"/>
      <c r="AB33" s="80"/>
      <c r="AC33" s="81"/>
      <c r="AD33" s="79"/>
      <c r="AE33" s="78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25" x14ac:dyDescent="0.3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7" t="str">
        <f>($A$7)</f>
        <v>Najror</v>
      </c>
      <c r="M34" s="2"/>
      <c r="N34" s="7">
        <v>1</v>
      </c>
      <c r="O34" s="58" t="s">
        <v>1</v>
      </c>
      <c r="P34" s="7">
        <v>0</v>
      </c>
      <c r="Q34" s="6"/>
      <c r="R34" s="6" t="str">
        <f>($A$9)</f>
        <v>Valics</v>
      </c>
      <c r="S34" s="6"/>
      <c r="T34" s="2"/>
      <c r="U34" s="2"/>
      <c r="V34" s="6"/>
      <c r="W34" s="79" t="s">
        <v>141</v>
      </c>
      <c r="X34" s="79"/>
      <c r="Y34" s="79"/>
      <c r="Z34" s="78"/>
      <c r="AA34" s="78"/>
      <c r="AB34" s="78"/>
      <c r="AC34" s="78"/>
      <c r="AD34" s="79"/>
      <c r="AE34" s="78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25" x14ac:dyDescent="0.3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7" t="str">
        <f>($A$8)</f>
        <v>Böcskei I.</v>
      </c>
      <c r="M35" s="2"/>
      <c r="N35" s="7">
        <v>2</v>
      </c>
      <c r="O35" s="58" t="s">
        <v>1</v>
      </c>
      <c r="P35" s="7">
        <v>0</v>
      </c>
      <c r="Q35" s="2"/>
      <c r="R35" s="6" t="str">
        <f>($A$10)</f>
        <v>Szabó M.</v>
      </c>
      <c r="S35" s="6"/>
      <c r="T35" s="2"/>
      <c r="U35" s="2"/>
      <c r="V35" s="6"/>
      <c r="W35" s="79" t="s">
        <v>142</v>
      </c>
      <c r="X35" s="79"/>
      <c r="Y35" s="79"/>
      <c r="Z35" s="78"/>
      <c r="AA35" s="81"/>
      <c r="AB35" s="80"/>
      <c r="AC35" s="81"/>
      <c r="AD35" s="79"/>
      <c r="AE35" s="78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25" x14ac:dyDescent="0.3">
      <c r="A37" s="9">
        <v>6</v>
      </c>
      <c r="B37" s="68"/>
      <c r="C37" s="6"/>
      <c r="D37" s="8"/>
      <c r="E37" s="6"/>
      <c r="F37" s="6"/>
      <c r="G37" s="6"/>
      <c r="H37" s="6"/>
      <c r="I37" s="6"/>
      <c r="J37" s="6"/>
      <c r="K37" s="6"/>
      <c r="L37" s="67" t="str">
        <f>($A$3)</f>
        <v>Pákai</v>
      </c>
      <c r="M37" s="6"/>
      <c r="N37" s="7">
        <v>4</v>
      </c>
      <c r="O37" s="58" t="s">
        <v>1</v>
      </c>
      <c r="P37" s="7">
        <v>2</v>
      </c>
      <c r="Q37" s="6"/>
      <c r="R37" s="6" t="str">
        <f>($A$5)</f>
        <v>Szirmay</v>
      </c>
      <c r="S37" s="6"/>
      <c r="T37" s="6"/>
      <c r="U37" s="6"/>
      <c r="V37" s="6"/>
      <c r="W37" s="78" t="s">
        <v>18</v>
      </c>
      <c r="X37" s="78"/>
      <c r="Y37" s="78"/>
      <c r="Z37" s="78"/>
      <c r="AA37" s="78"/>
      <c r="AB37" s="78" t="s">
        <v>153</v>
      </c>
      <c r="AC37" s="78"/>
      <c r="AD37" s="78"/>
      <c r="AE37" s="78"/>
      <c r="AF37" s="6"/>
      <c r="AG37" s="6"/>
      <c r="AQ37" s="60"/>
    </row>
    <row r="38" spans="1:44" ht="20.25" x14ac:dyDescent="0.3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7" t="str">
        <f>($A$4)</f>
        <v>Trecskó</v>
      </c>
      <c r="M38" s="2"/>
      <c r="N38" s="7">
        <v>2</v>
      </c>
      <c r="O38" s="58" t="s">
        <v>1</v>
      </c>
      <c r="P38" s="7">
        <v>0</v>
      </c>
      <c r="Q38" s="2"/>
      <c r="R38" s="6" t="str">
        <f>($A$10)</f>
        <v>Szabó M.</v>
      </c>
      <c r="S38" s="6"/>
      <c r="T38" s="2"/>
      <c r="U38" s="2"/>
      <c r="V38" s="6"/>
      <c r="W38" s="79" t="s">
        <v>17</v>
      </c>
      <c r="X38" s="79"/>
      <c r="Y38" s="79"/>
      <c r="Z38" s="78"/>
      <c r="AA38" s="81"/>
      <c r="AB38" s="80"/>
      <c r="AC38" s="81"/>
      <c r="AD38" s="79"/>
      <c r="AE38" s="78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25" x14ac:dyDescent="0.3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7" t="str">
        <f>($A$6)</f>
        <v>Lukács L.</v>
      </c>
      <c r="M39" s="2"/>
      <c r="N39" s="7">
        <v>3</v>
      </c>
      <c r="O39" s="58" t="s">
        <v>1</v>
      </c>
      <c r="P39" s="7">
        <v>0</v>
      </c>
      <c r="Q39" s="6"/>
      <c r="R39" s="6" t="str">
        <f>($A$9)</f>
        <v>Valics</v>
      </c>
      <c r="S39" s="6"/>
      <c r="T39" s="2"/>
      <c r="U39" s="2"/>
      <c r="V39" s="6"/>
      <c r="W39" s="79" t="s">
        <v>16</v>
      </c>
      <c r="X39" s="79"/>
      <c r="Y39" s="79"/>
      <c r="Z39" s="78"/>
      <c r="AA39" s="78"/>
      <c r="AB39" s="78"/>
      <c r="AC39" s="78"/>
      <c r="AD39" s="79"/>
      <c r="AE39" s="78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25" x14ac:dyDescent="0.3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7" t="str">
        <f>($A$7)</f>
        <v>Najror</v>
      </c>
      <c r="M40" s="2"/>
      <c r="N40" s="7">
        <v>1</v>
      </c>
      <c r="O40" s="58" t="s">
        <v>1</v>
      </c>
      <c r="P40" s="7">
        <v>0</v>
      </c>
      <c r="Q40" s="2"/>
      <c r="R40" s="6" t="str">
        <f>($A$8)</f>
        <v>Böcskei I.</v>
      </c>
      <c r="S40" s="6"/>
      <c r="T40" s="2"/>
      <c r="U40" s="2"/>
      <c r="V40" s="6"/>
      <c r="W40" s="79" t="s">
        <v>15</v>
      </c>
      <c r="X40" s="79"/>
      <c r="Y40" s="79"/>
      <c r="Z40" s="78"/>
      <c r="AA40" s="81"/>
      <c r="AB40" s="80"/>
      <c r="AC40" s="81"/>
      <c r="AD40" s="79"/>
      <c r="AE40" s="78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25" x14ac:dyDescent="0.3">
      <c r="A42" s="9">
        <v>7</v>
      </c>
      <c r="B42" s="68"/>
      <c r="C42" s="6"/>
      <c r="D42" s="8"/>
      <c r="E42" s="6"/>
      <c r="F42" s="6"/>
      <c r="G42" s="6"/>
      <c r="H42" s="6"/>
      <c r="I42" s="6"/>
      <c r="J42" s="6"/>
      <c r="K42" s="6"/>
      <c r="L42" s="67" t="str">
        <f>($A$3)</f>
        <v>Pákai</v>
      </c>
      <c r="M42" s="6"/>
      <c r="N42" s="7">
        <v>4</v>
      </c>
      <c r="O42" s="58" t="s">
        <v>1</v>
      </c>
      <c r="P42" s="7">
        <v>3</v>
      </c>
      <c r="Q42" s="6"/>
      <c r="R42" s="6" t="str">
        <f>($A$4)</f>
        <v>Trecskó</v>
      </c>
      <c r="S42" s="6"/>
      <c r="T42" s="6"/>
      <c r="U42" s="6"/>
      <c r="V42" s="6"/>
      <c r="W42" s="78" t="s">
        <v>139</v>
      </c>
      <c r="X42" s="78"/>
      <c r="Y42" s="78"/>
      <c r="Z42" s="78"/>
      <c r="AA42" s="78"/>
      <c r="AB42" s="78" t="s">
        <v>154</v>
      </c>
      <c r="AC42" s="78"/>
      <c r="AD42" s="78"/>
      <c r="AE42" s="78"/>
      <c r="AF42" s="6"/>
      <c r="AG42" s="6"/>
      <c r="AQ42" s="60"/>
    </row>
    <row r="43" spans="1:44" ht="20.25" x14ac:dyDescent="0.3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7" t="str">
        <f>($A$5)</f>
        <v>Szirmay</v>
      </c>
      <c r="M43" s="2"/>
      <c r="N43" s="7">
        <v>3</v>
      </c>
      <c r="O43" s="58" t="s">
        <v>1</v>
      </c>
      <c r="P43" s="7">
        <v>2</v>
      </c>
      <c r="Q43" s="2"/>
      <c r="R43" s="6" t="str">
        <f>($A$9)</f>
        <v>Valics</v>
      </c>
      <c r="S43" s="6"/>
      <c r="T43" s="2"/>
      <c r="U43" s="2"/>
      <c r="V43" s="6"/>
      <c r="W43" s="79" t="s">
        <v>140</v>
      </c>
      <c r="X43" s="79"/>
      <c r="Y43" s="79"/>
      <c r="Z43" s="78"/>
      <c r="AA43" s="81"/>
      <c r="AB43" s="80"/>
      <c r="AC43" s="81"/>
      <c r="AD43" s="79"/>
      <c r="AE43" s="78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25" x14ac:dyDescent="0.3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7" t="str">
        <f>($A$6)</f>
        <v>Lukács L.</v>
      </c>
      <c r="M44" s="2"/>
      <c r="N44" s="7">
        <v>2</v>
      </c>
      <c r="O44" s="58" t="s">
        <v>1</v>
      </c>
      <c r="P44" s="7">
        <v>1</v>
      </c>
      <c r="Q44" s="6"/>
      <c r="R44" s="6" t="str">
        <f>($A$8)</f>
        <v>Böcskei I.</v>
      </c>
      <c r="S44" s="6"/>
      <c r="T44" s="2"/>
      <c r="U44" s="2"/>
      <c r="V44" s="6"/>
      <c r="W44" s="79" t="s">
        <v>141</v>
      </c>
      <c r="X44" s="79"/>
      <c r="Y44" s="79"/>
      <c r="Z44" s="78"/>
      <c r="AA44" s="78"/>
      <c r="AB44" s="78"/>
      <c r="AC44" s="78"/>
      <c r="AD44" s="79"/>
      <c r="AE44" s="78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25" x14ac:dyDescent="0.3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7" t="str">
        <f>($A$7)</f>
        <v>Najror</v>
      </c>
      <c r="M45" s="2"/>
      <c r="N45" s="7">
        <v>2</v>
      </c>
      <c r="O45" s="58" t="s">
        <v>1</v>
      </c>
      <c r="P45" s="7">
        <v>0</v>
      </c>
      <c r="Q45" s="2"/>
      <c r="R45" s="6" t="str">
        <f>($A$10)</f>
        <v>Szabó M.</v>
      </c>
      <c r="S45" s="6"/>
      <c r="T45" s="2"/>
      <c r="U45" s="2"/>
      <c r="V45" s="6"/>
      <c r="W45" s="79" t="s">
        <v>142</v>
      </c>
      <c r="X45" s="79"/>
      <c r="Y45" s="79"/>
      <c r="Z45" s="78"/>
      <c r="AA45" s="81"/>
      <c r="AB45" s="80"/>
      <c r="AC45" s="81"/>
      <c r="AD45" s="79"/>
      <c r="AE45" s="78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32" priority="1" stopIfTrue="1" operator="equal">
      <formula>"g"</formula>
    </cfRule>
    <cfRule type="cellIs" dxfId="31" priority="2" stopIfTrue="1" operator="equal">
      <formula>"d"</formula>
    </cfRule>
    <cfRule type="cellIs" dxfId="3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55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81" t="s">
        <v>114</v>
      </c>
      <c r="AJ1" s="181"/>
      <c r="AK1" s="181"/>
      <c r="AL1" s="181"/>
      <c r="AM1" s="181"/>
      <c r="AN1" s="181"/>
      <c r="AO1" s="181"/>
      <c r="AP1" s="3"/>
      <c r="AQ1" s="74"/>
      <c r="AR1" s="3"/>
      <c r="AS1" s="3"/>
      <c r="AT1" s="3"/>
    </row>
    <row r="2" spans="1:49" ht="33.75" customHeight="1" thickTop="1" thickBot="1" x14ac:dyDescent="0.4">
      <c r="A2" s="54" t="s">
        <v>117</v>
      </c>
      <c r="B2" s="51" t="str">
        <f>(A3)</f>
        <v>Bottyán</v>
      </c>
      <c r="C2" s="53"/>
      <c r="D2" s="51"/>
      <c r="E2" s="51"/>
      <c r="F2" s="52" t="str">
        <f>(A4)</f>
        <v>Horváth I.</v>
      </c>
      <c r="G2" s="51"/>
      <c r="H2" s="51"/>
      <c r="I2" s="51"/>
      <c r="J2" s="52" t="str">
        <f>(A5)</f>
        <v>Mészáros Gy.</v>
      </c>
      <c r="K2" s="51"/>
      <c r="L2" s="51"/>
      <c r="M2" s="51"/>
      <c r="N2" s="52" t="str">
        <f>(A6)</f>
        <v>Moldován</v>
      </c>
      <c r="O2" s="51"/>
      <c r="P2" s="51"/>
      <c r="Q2" s="51"/>
      <c r="R2" s="52" t="str">
        <f>(A7)</f>
        <v>Füzy</v>
      </c>
      <c r="S2" s="51"/>
      <c r="T2" s="51"/>
      <c r="U2" s="51"/>
      <c r="V2" s="52" t="str">
        <f>(A8)</f>
        <v>Svolik</v>
      </c>
      <c r="W2" s="51"/>
      <c r="X2" s="51"/>
      <c r="Y2" s="51"/>
      <c r="Z2" s="52" t="str">
        <f>(A9)</f>
        <v>Inczédi</v>
      </c>
      <c r="AA2" s="51"/>
      <c r="AB2" s="51"/>
      <c r="AC2" s="51"/>
      <c r="AD2" s="52" t="str">
        <f>(A10)</f>
        <v>Aszalós L.</v>
      </c>
      <c r="AE2" s="51"/>
      <c r="AF2" s="51"/>
      <c r="AG2" s="51"/>
      <c r="AH2" s="50"/>
      <c r="AI2" s="49" t="s">
        <v>10</v>
      </c>
      <c r="AJ2" s="48" t="s">
        <v>9</v>
      </c>
      <c r="AK2" s="48" t="s">
        <v>8</v>
      </c>
      <c r="AL2" s="48" t="s">
        <v>7</v>
      </c>
      <c r="AM2" s="47" t="s">
        <v>6</v>
      </c>
      <c r="AN2" s="47" t="s">
        <v>5</v>
      </c>
      <c r="AO2" s="46" t="s">
        <v>4</v>
      </c>
      <c r="AP2" s="3"/>
      <c r="AQ2" s="46" t="s">
        <v>3</v>
      </c>
      <c r="AR2" s="73"/>
      <c r="AS2" s="45" t="s">
        <v>2</v>
      </c>
      <c r="AT2" s="3"/>
    </row>
    <row r="3" spans="1:49" ht="16.5" thickTop="1" x14ac:dyDescent="0.2">
      <c r="A3" s="44" t="s">
        <v>118</v>
      </c>
      <c r="B3" s="43"/>
      <c r="C3" s="42"/>
      <c r="D3" s="42"/>
      <c r="E3" s="42"/>
      <c r="F3" s="41">
        <v>7</v>
      </c>
      <c r="G3" s="29">
        <f>(N42)</f>
        <v>0</v>
      </c>
      <c r="H3" s="29">
        <f>(P42)</f>
        <v>0</v>
      </c>
      <c r="I3" s="39" t="str">
        <f>IF(G3=".","-",IF(G3&gt;H3,"g",IF(G3=H3,"d","v")))</f>
        <v>d</v>
      </c>
      <c r="J3" s="41">
        <v>6</v>
      </c>
      <c r="K3" s="40">
        <f>(N37)</f>
        <v>1</v>
      </c>
      <c r="L3" s="40">
        <f>(P37)</f>
        <v>0</v>
      </c>
      <c r="M3" s="39" t="str">
        <f>IF(K3=".","-",IF(K3&gt;L3,"g",IF(K3=L3,"d","v")))</f>
        <v>g</v>
      </c>
      <c r="N3" s="41">
        <v>5</v>
      </c>
      <c r="O3" s="40">
        <f>(N32)</f>
        <v>1</v>
      </c>
      <c r="P3" s="40">
        <f>(P32)</f>
        <v>0</v>
      </c>
      <c r="Q3" s="39" t="str">
        <f>IF(O3=".","-",IF(O3&gt;P3,"g",IF(O3=P3,"d","v")))</f>
        <v>g</v>
      </c>
      <c r="R3" s="41">
        <v>4</v>
      </c>
      <c r="S3" s="40">
        <f>(N27)</f>
        <v>0</v>
      </c>
      <c r="T3" s="40">
        <f>(P27)</f>
        <v>0</v>
      </c>
      <c r="U3" s="39" t="str">
        <f>IF(S3=".","-",IF(S3&gt;T3,"g",IF(S3=T3,"d","v")))</f>
        <v>d</v>
      </c>
      <c r="V3" s="41">
        <v>3</v>
      </c>
      <c r="W3" s="40">
        <f>(N22)</f>
        <v>5</v>
      </c>
      <c r="X3" s="40">
        <f>(P22)</f>
        <v>0</v>
      </c>
      <c r="Y3" s="39" t="str">
        <f>IF(W3=".","-",IF(W3&gt;X3,"g",IF(W3=X3,"d","v")))</f>
        <v>g</v>
      </c>
      <c r="Z3" s="41">
        <v>2</v>
      </c>
      <c r="AA3" s="40">
        <f>(N17)</f>
        <v>4</v>
      </c>
      <c r="AB3" s="40">
        <f>(P17)</f>
        <v>0</v>
      </c>
      <c r="AC3" s="39" t="str">
        <f t="shared" ref="AC3:AC8" si="0">IF(AA3=".","-",IF(AA3&gt;AB3,"g",IF(AA3=AB3,"d","v")))</f>
        <v>g</v>
      </c>
      <c r="AD3" s="41">
        <v>1</v>
      </c>
      <c r="AE3" s="40">
        <f>(N12)</f>
        <v>3</v>
      </c>
      <c r="AF3" s="40">
        <f>(P12)</f>
        <v>0</v>
      </c>
      <c r="AG3" s="39" t="str">
        <f t="shared" ref="AG3:AG9" si="1">IF(AE3=".","-",IF(AE3&gt;AF3,"g",IF(AE3=AF3,"d","v")))</f>
        <v>g</v>
      </c>
      <c r="AH3" s="63"/>
      <c r="AI3" s="38">
        <f t="shared" ref="AI3:AI10" si="2">SUM(AJ3:AL3)</f>
        <v>7</v>
      </c>
      <c r="AJ3" s="37">
        <f t="shared" ref="AJ3:AJ10" si="3">COUNTIF(B3:AG3,"g")</f>
        <v>5</v>
      </c>
      <c r="AK3" s="37">
        <f t="shared" ref="AK3:AK10" si="4">COUNTIF(B3:AG3,"d")</f>
        <v>2</v>
      </c>
      <c r="AL3" s="37">
        <f t="shared" ref="AL3:AL10" si="5">COUNTIF(B3:AG3,"v")</f>
        <v>0</v>
      </c>
      <c r="AM3" s="28">
        <f>SUM(IF(G3&lt;&gt;".",G3)+IF(K3&lt;&gt;".",K3)+IF(O3&lt;&gt;".",O3)+IF(S3&lt;&gt;".",S3)+IF(W3&lt;&gt;".",W3)+IF(AA3&lt;&gt;".",AA3)+IF(AE3&lt;&gt;".",AE3))</f>
        <v>14</v>
      </c>
      <c r="AN3" s="28">
        <f>SUM(IF(H3&lt;&gt;".",H3)+IF(L3&lt;&gt;".",L3)+IF(P3&lt;&gt;".",P3)+IF(T3&lt;&gt;".",T3)+IF(X3&lt;&gt;".",X3)+IF(AB3&lt;&gt;".",AB3)+IF(AF3&lt;&gt;".",AF3))</f>
        <v>0</v>
      </c>
      <c r="AO3" s="36">
        <f t="shared" ref="AO3:AO10" si="6">SUM(AJ3*3+AK3*1)</f>
        <v>17</v>
      </c>
      <c r="AP3" s="4"/>
      <c r="AQ3" s="25">
        <f t="shared" ref="AQ3:AQ10" si="7">RANK(AO3,$AO$3:$AO$10,0)</f>
        <v>1</v>
      </c>
      <c r="AR3" s="70"/>
      <c r="AS3" s="69">
        <f t="shared" ref="AS3:AS10" si="8">SUM(AM3-AN3)</f>
        <v>14</v>
      </c>
      <c r="AT3" s="3"/>
      <c r="AV3" s="72"/>
      <c r="AW3" s="72"/>
    </row>
    <row r="4" spans="1:49" ht="15.75" x14ac:dyDescent="0.2">
      <c r="A4" s="35" t="s">
        <v>74</v>
      </c>
      <c r="B4" s="32">
        <v>7</v>
      </c>
      <c r="C4" s="29">
        <f>(P42)</f>
        <v>0</v>
      </c>
      <c r="D4" s="29">
        <f>(N42)</f>
        <v>0</v>
      </c>
      <c r="E4" s="31" t="str">
        <f t="shared" ref="E4:E10" si="9">IF(C4=".","-",IF(C4&gt;D4,"g",IF(C4=D4,"d","v")))</f>
        <v>d</v>
      </c>
      <c r="F4" s="34"/>
      <c r="G4" s="33"/>
      <c r="H4" s="33"/>
      <c r="I4" s="33"/>
      <c r="J4" s="32">
        <v>5</v>
      </c>
      <c r="K4" s="29">
        <f>(N33)</f>
        <v>1</v>
      </c>
      <c r="L4" s="29">
        <f>(P33)</f>
        <v>1</v>
      </c>
      <c r="M4" s="31" t="str">
        <f>IF(K4=".","-",IF(K4&gt;L4,"g",IF(K4=L4,"d","v")))</f>
        <v>d</v>
      </c>
      <c r="N4" s="32">
        <v>4</v>
      </c>
      <c r="O4" s="29">
        <f>(N28)</f>
        <v>2</v>
      </c>
      <c r="P4" s="29">
        <f>(P28)</f>
        <v>2</v>
      </c>
      <c r="Q4" s="31" t="str">
        <f>IF(O4=".","-",IF(O4&gt;P4,"g",IF(O4=P4,"d","v")))</f>
        <v>d</v>
      </c>
      <c r="R4" s="32">
        <v>3</v>
      </c>
      <c r="S4" s="29">
        <f>(N23)</f>
        <v>1</v>
      </c>
      <c r="T4" s="29">
        <f>(P23)</f>
        <v>0</v>
      </c>
      <c r="U4" s="31" t="str">
        <f>IF(S4=".","-",IF(S4&gt;T4,"g",IF(S4=T4,"d","v")))</f>
        <v>g</v>
      </c>
      <c r="V4" s="32">
        <v>2</v>
      </c>
      <c r="W4" s="29">
        <f>(N18)</f>
        <v>2</v>
      </c>
      <c r="X4" s="29">
        <f>(P18)</f>
        <v>0</v>
      </c>
      <c r="Y4" s="31" t="str">
        <f>IF(W4=".","-",IF(W4&gt;X4,"g",IF(W4=X4,"d","v")))</f>
        <v>g</v>
      </c>
      <c r="Z4" s="32">
        <v>1</v>
      </c>
      <c r="AA4" s="29">
        <f>(N13)</f>
        <v>4</v>
      </c>
      <c r="AB4" s="29">
        <f>(P13)</f>
        <v>0</v>
      </c>
      <c r="AC4" s="31" t="str">
        <f t="shared" si="0"/>
        <v>g</v>
      </c>
      <c r="AD4" s="32">
        <v>6</v>
      </c>
      <c r="AE4" s="29">
        <f>(N38)</f>
        <v>5</v>
      </c>
      <c r="AF4" s="29">
        <f>(P38)</f>
        <v>0</v>
      </c>
      <c r="AG4" s="31" t="str">
        <f t="shared" si="1"/>
        <v>g</v>
      </c>
      <c r="AH4" s="62"/>
      <c r="AI4" s="30">
        <f t="shared" si="2"/>
        <v>7</v>
      </c>
      <c r="AJ4" s="29">
        <f t="shared" si="3"/>
        <v>4</v>
      </c>
      <c r="AK4" s="29">
        <f t="shared" si="4"/>
        <v>3</v>
      </c>
      <c r="AL4" s="29">
        <f t="shared" si="5"/>
        <v>0</v>
      </c>
      <c r="AM4" s="28">
        <f>SUM(IF(C4&lt;&gt;".",C4)+IF(K4&lt;&gt;".",K4)+IF(O4&lt;&gt;".",O4)+IF(S4&lt;&gt;".",S4)+IF(W4&lt;&gt;".",W4)+IF(AA4&lt;&gt;".",AA4)+IF(AE4&lt;&gt;".",AE4))</f>
        <v>15</v>
      </c>
      <c r="AN4" s="28">
        <f>SUM(IF(D4&lt;&gt;".",D4)+IF(L4&lt;&gt;".",L4)+IF(P4&lt;&gt;".",P4)+IF(T4&lt;&gt;".",T4)+IF(X4&lt;&gt;".",X4)+IF(AB4&lt;&gt;".",AB4)+IF(AF4&lt;&gt;".",AF4))</f>
        <v>3</v>
      </c>
      <c r="AO4" s="27">
        <f t="shared" si="6"/>
        <v>15</v>
      </c>
      <c r="AP4" s="4"/>
      <c r="AQ4" s="25">
        <f t="shared" si="7"/>
        <v>2</v>
      </c>
      <c r="AR4" s="70"/>
      <c r="AS4" s="69">
        <f t="shared" si="8"/>
        <v>12</v>
      </c>
      <c r="AT4" s="3"/>
    </row>
    <row r="5" spans="1:49" ht="15.75" x14ac:dyDescent="0.2">
      <c r="A5" s="35" t="s">
        <v>78</v>
      </c>
      <c r="B5" s="32">
        <v>6</v>
      </c>
      <c r="C5" s="29">
        <f>(P37)</f>
        <v>0</v>
      </c>
      <c r="D5" s="29">
        <f>(N37)</f>
        <v>1</v>
      </c>
      <c r="E5" s="31" t="str">
        <f t="shared" si="9"/>
        <v>v</v>
      </c>
      <c r="F5" s="32">
        <v>5</v>
      </c>
      <c r="G5" s="29">
        <f>(P33)</f>
        <v>1</v>
      </c>
      <c r="H5" s="29">
        <f>(N33)</f>
        <v>1</v>
      </c>
      <c r="I5" s="31" t="str">
        <f t="shared" ref="I5:I10" si="10">IF(G5=".","-",IF(G5&gt;H5,"g",IF(G5=H5,"d","v")))</f>
        <v>d</v>
      </c>
      <c r="J5" s="34"/>
      <c r="K5" s="33"/>
      <c r="L5" s="33"/>
      <c r="M5" s="33"/>
      <c r="N5" s="32">
        <v>3</v>
      </c>
      <c r="O5" s="29">
        <f>(N24)</f>
        <v>3</v>
      </c>
      <c r="P5" s="29">
        <f>(P24)</f>
        <v>0</v>
      </c>
      <c r="Q5" s="31" t="str">
        <f>IF(O5=".","-",IF(O5&gt;P5,"g",IF(O5=P5,"d","v")))</f>
        <v>g</v>
      </c>
      <c r="R5" s="32">
        <v>2</v>
      </c>
      <c r="S5" s="29">
        <f>(N19)</f>
        <v>3</v>
      </c>
      <c r="T5" s="29">
        <f>(P19)</f>
        <v>2</v>
      </c>
      <c r="U5" s="31" t="str">
        <f>IF(S5=".","-",IF(S5&gt;T5,"g",IF(S5=T5,"d","v")))</f>
        <v>g</v>
      </c>
      <c r="V5" s="32">
        <v>1</v>
      </c>
      <c r="W5" s="29">
        <f>(N14)</f>
        <v>1</v>
      </c>
      <c r="X5" s="29">
        <f>(P14)</f>
        <v>1</v>
      </c>
      <c r="Y5" s="31" t="str">
        <f>IF(W5=".","-",IF(W5&gt;X5,"g",IF(W5=X5,"d","v")))</f>
        <v>d</v>
      </c>
      <c r="Z5" s="32">
        <v>7</v>
      </c>
      <c r="AA5" s="29">
        <f>(N43)</f>
        <v>3</v>
      </c>
      <c r="AB5" s="29">
        <f>(P43)</f>
        <v>0</v>
      </c>
      <c r="AC5" s="31" t="str">
        <f t="shared" si="0"/>
        <v>g</v>
      </c>
      <c r="AD5" s="32">
        <v>4</v>
      </c>
      <c r="AE5" s="29">
        <f>(N29)</f>
        <v>4</v>
      </c>
      <c r="AF5" s="29">
        <f>(P29)</f>
        <v>0</v>
      </c>
      <c r="AG5" s="31" t="str">
        <f t="shared" si="1"/>
        <v>g</v>
      </c>
      <c r="AH5" s="62"/>
      <c r="AI5" s="30">
        <f t="shared" si="2"/>
        <v>7</v>
      </c>
      <c r="AJ5" s="29">
        <f t="shared" si="3"/>
        <v>4</v>
      </c>
      <c r="AK5" s="29">
        <f t="shared" si="4"/>
        <v>2</v>
      </c>
      <c r="AL5" s="29">
        <f t="shared" si="5"/>
        <v>1</v>
      </c>
      <c r="AM5" s="28">
        <f>SUM(IF(C5&lt;&gt;".",C5)+IF(G5&lt;&gt;".",G5)+IF(O5&lt;&gt;".",O5)+IF(S5&lt;&gt;".",S5)+IF(W5&lt;&gt;".",W5)+IF(AA5&lt;&gt;".",AA5)+IF(AE5&lt;&gt;".",AE5))</f>
        <v>15</v>
      </c>
      <c r="AN5" s="28">
        <f>SUM(IF(D5&lt;&gt;".",D5)+IF(H5&lt;&gt;".",H5)+IF(P5&lt;&gt;".",P5)+IF(T5&lt;&gt;".",T5)+IF(X5&lt;&gt;".",X5)+IF(AB5&lt;&gt;".",AB5)+IF(AF5&lt;&gt;".",AF5))</f>
        <v>5</v>
      </c>
      <c r="AO5" s="27">
        <f t="shared" si="6"/>
        <v>14</v>
      </c>
      <c r="AP5" s="4"/>
      <c r="AQ5" s="25">
        <f t="shared" si="7"/>
        <v>3</v>
      </c>
      <c r="AR5" s="70"/>
      <c r="AS5" s="69">
        <f t="shared" si="8"/>
        <v>10</v>
      </c>
      <c r="AT5" s="3"/>
    </row>
    <row r="6" spans="1:49" ht="15.75" x14ac:dyDescent="0.2">
      <c r="A6" s="35" t="s">
        <v>119</v>
      </c>
      <c r="B6" s="32">
        <v>5</v>
      </c>
      <c r="C6" s="29">
        <f>(P32)</f>
        <v>0</v>
      </c>
      <c r="D6" s="29">
        <f>(N32)</f>
        <v>1</v>
      </c>
      <c r="E6" s="31" t="str">
        <f t="shared" si="9"/>
        <v>v</v>
      </c>
      <c r="F6" s="32">
        <v>4</v>
      </c>
      <c r="G6" s="29">
        <f>(P28)</f>
        <v>2</v>
      </c>
      <c r="H6" s="29">
        <f>(N28)</f>
        <v>2</v>
      </c>
      <c r="I6" s="31" t="str">
        <f t="shared" si="10"/>
        <v>d</v>
      </c>
      <c r="J6" s="32">
        <v>3</v>
      </c>
      <c r="K6" s="29">
        <f>(P24)</f>
        <v>0</v>
      </c>
      <c r="L6" s="29">
        <f>(N24)</f>
        <v>3</v>
      </c>
      <c r="M6" s="31" t="str">
        <f>IF(K6=".","-",IF(K6&gt;L6,"g",IF(K6=L6,"d","v")))</f>
        <v>v</v>
      </c>
      <c r="N6" s="34"/>
      <c r="O6" s="33"/>
      <c r="P6" s="33"/>
      <c r="Q6" s="33"/>
      <c r="R6" s="32">
        <v>1</v>
      </c>
      <c r="S6" s="29">
        <f>(N15)</f>
        <v>1</v>
      </c>
      <c r="T6" s="29">
        <f>(P15)</f>
        <v>1</v>
      </c>
      <c r="U6" s="31" t="str">
        <f>IF(S6=".","-",IF(S6&gt;T6,"g",IF(S6=T6,"d","v")))</f>
        <v>d</v>
      </c>
      <c r="V6" s="32">
        <v>7</v>
      </c>
      <c r="W6" s="29">
        <f>(N44)</f>
        <v>0</v>
      </c>
      <c r="X6" s="29">
        <f>(P44)</f>
        <v>0</v>
      </c>
      <c r="Y6" s="31" t="str">
        <f>IF(W6=".","-",IF(W6&gt;X6,"g",IF(W6=X6,"d","v")))</f>
        <v>d</v>
      </c>
      <c r="Z6" s="32">
        <v>6</v>
      </c>
      <c r="AA6" s="29">
        <f>(N39)</f>
        <v>0</v>
      </c>
      <c r="AB6" s="29">
        <f>(P39)</f>
        <v>0</v>
      </c>
      <c r="AC6" s="31" t="str">
        <f t="shared" si="0"/>
        <v>d</v>
      </c>
      <c r="AD6" s="32">
        <v>2</v>
      </c>
      <c r="AE6" s="29">
        <f>(N20)</f>
        <v>6</v>
      </c>
      <c r="AF6" s="29">
        <f>(P20)</f>
        <v>0</v>
      </c>
      <c r="AG6" s="31" t="str">
        <f t="shared" si="1"/>
        <v>g</v>
      </c>
      <c r="AH6" s="62"/>
      <c r="AI6" s="30">
        <f t="shared" si="2"/>
        <v>7</v>
      </c>
      <c r="AJ6" s="29">
        <f t="shared" si="3"/>
        <v>1</v>
      </c>
      <c r="AK6" s="29">
        <f t="shared" si="4"/>
        <v>4</v>
      </c>
      <c r="AL6" s="29">
        <f t="shared" si="5"/>
        <v>2</v>
      </c>
      <c r="AM6" s="28">
        <f>SUM(IF(C6&lt;&gt;".",C6)+IF(G6&lt;&gt;".",G6)+IF(K6&lt;&gt;".",K6)+IF(S6&lt;&gt;".",S6)+IF(W6&lt;&gt;".",W6)+IF(AA6&lt;&gt;".",AA6)+IF(AE6&lt;&gt;".",AE6))</f>
        <v>9</v>
      </c>
      <c r="AN6" s="28">
        <f>SUM(IF(D6&lt;&gt;".",D6)+IF(H6&lt;&gt;".",H6)+IF(L6&lt;&gt;".",L6)+IF(T6&lt;&gt;".",T6)+IF(X6&lt;&gt;".",X6)+IF(AB6&lt;&gt;".",AB6)+IF(AF6&lt;&gt;".",AF6))</f>
        <v>7</v>
      </c>
      <c r="AO6" s="27">
        <f t="shared" si="6"/>
        <v>7</v>
      </c>
      <c r="AP6" s="4"/>
      <c r="AQ6" s="25">
        <f t="shared" si="7"/>
        <v>6</v>
      </c>
      <c r="AR6" s="70"/>
      <c r="AS6" s="69">
        <f t="shared" si="8"/>
        <v>2</v>
      </c>
      <c r="AT6" s="3"/>
      <c r="AV6" s="72"/>
      <c r="AW6" s="72"/>
    </row>
    <row r="7" spans="1:49" ht="15.75" x14ac:dyDescent="0.2">
      <c r="A7" s="35" t="s">
        <v>120</v>
      </c>
      <c r="B7" s="32">
        <v>4</v>
      </c>
      <c r="C7" s="29">
        <f>(P27)</f>
        <v>0</v>
      </c>
      <c r="D7" s="29">
        <f>(N27)</f>
        <v>0</v>
      </c>
      <c r="E7" s="31" t="str">
        <f t="shared" si="9"/>
        <v>d</v>
      </c>
      <c r="F7" s="32">
        <v>3</v>
      </c>
      <c r="G7" s="29">
        <f>(P23)</f>
        <v>0</v>
      </c>
      <c r="H7" s="29">
        <f>(N23)</f>
        <v>1</v>
      </c>
      <c r="I7" s="31" t="str">
        <f t="shared" si="10"/>
        <v>v</v>
      </c>
      <c r="J7" s="32">
        <v>2</v>
      </c>
      <c r="K7" s="29">
        <f>(P19)</f>
        <v>2</v>
      </c>
      <c r="L7" s="29">
        <f>(N19)</f>
        <v>3</v>
      </c>
      <c r="M7" s="31" t="str">
        <f>IF(K7=".","-",IF(K7&gt;L7,"g",IF(K7=L7,"d","v")))</f>
        <v>v</v>
      </c>
      <c r="N7" s="32">
        <v>1</v>
      </c>
      <c r="O7" s="29">
        <f>(P15)</f>
        <v>1</v>
      </c>
      <c r="P7" s="29">
        <f>(N15)</f>
        <v>1</v>
      </c>
      <c r="Q7" s="31" t="str">
        <f>IF(O7=".","-",IF(O7&gt;P7,"g",IF(O7=P7,"d","v")))</f>
        <v>d</v>
      </c>
      <c r="R7" s="34"/>
      <c r="S7" s="33"/>
      <c r="T7" s="33"/>
      <c r="U7" s="33"/>
      <c r="V7" s="32">
        <v>6</v>
      </c>
      <c r="W7" s="29">
        <f>(N40)</f>
        <v>1</v>
      </c>
      <c r="X7" s="29">
        <f>(P40)</f>
        <v>1</v>
      </c>
      <c r="Y7" s="31" t="str">
        <f>IF(W7=".","-",IF(W7&gt;X7,"g",IF(W7=X7,"d","v")))</f>
        <v>d</v>
      </c>
      <c r="Z7" s="32">
        <v>5</v>
      </c>
      <c r="AA7" s="29">
        <f>(N34)</f>
        <v>1</v>
      </c>
      <c r="AB7" s="29">
        <f>(P34)</f>
        <v>0</v>
      </c>
      <c r="AC7" s="31" t="str">
        <f t="shared" si="0"/>
        <v>g</v>
      </c>
      <c r="AD7" s="32">
        <v>7</v>
      </c>
      <c r="AE7" s="29">
        <f>(N45)</f>
        <v>1</v>
      </c>
      <c r="AF7" s="29">
        <f>(P45)</f>
        <v>0</v>
      </c>
      <c r="AG7" s="31" t="str">
        <f t="shared" si="1"/>
        <v>g</v>
      </c>
      <c r="AH7" s="62"/>
      <c r="AI7" s="30">
        <f t="shared" si="2"/>
        <v>7</v>
      </c>
      <c r="AJ7" s="29">
        <f t="shared" si="3"/>
        <v>2</v>
      </c>
      <c r="AK7" s="29">
        <f t="shared" si="4"/>
        <v>3</v>
      </c>
      <c r="AL7" s="29">
        <f t="shared" si="5"/>
        <v>2</v>
      </c>
      <c r="AM7" s="28">
        <f>SUM(IF(C7&lt;&gt;".",C7)+IF(G7&lt;&gt;".",G7)+IF(K7&lt;&gt;".",K7)+IF(O7&lt;&gt;".",O7)+IF(W7&lt;&gt;".",W7)+IF(AA7&lt;&gt;".",AA7)+IF(AE7&lt;&gt;".",AE7))</f>
        <v>6</v>
      </c>
      <c r="AN7" s="28">
        <f>SUM(IF(D7&lt;&gt;".",D7)+IF(H7&lt;&gt;".",H7)+IF(L7&lt;&gt;".",L7)+IF(P7&lt;&gt;".",P7)+IF(X7&lt;&gt;".",X7)+IF(AB7&lt;&gt;".",AB7)+IF(AF7&lt;&gt;".",AF7))</f>
        <v>6</v>
      </c>
      <c r="AO7" s="27">
        <f t="shared" si="6"/>
        <v>9</v>
      </c>
      <c r="AP7" s="4"/>
      <c r="AQ7" s="25">
        <f t="shared" si="7"/>
        <v>4</v>
      </c>
      <c r="AR7" s="70"/>
      <c r="AS7" s="69">
        <f t="shared" si="8"/>
        <v>0</v>
      </c>
      <c r="AT7" s="3"/>
    </row>
    <row r="8" spans="1:49" ht="15.75" x14ac:dyDescent="0.2">
      <c r="A8" s="35" t="s">
        <v>127</v>
      </c>
      <c r="B8" s="32">
        <v>3</v>
      </c>
      <c r="C8" s="29">
        <f>(P22)</f>
        <v>0</v>
      </c>
      <c r="D8" s="29">
        <f>(N22)</f>
        <v>5</v>
      </c>
      <c r="E8" s="31" t="str">
        <f t="shared" si="9"/>
        <v>v</v>
      </c>
      <c r="F8" s="32">
        <v>2</v>
      </c>
      <c r="G8" s="29">
        <f>(P18)</f>
        <v>0</v>
      </c>
      <c r="H8" s="29">
        <f>(N18)</f>
        <v>2</v>
      </c>
      <c r="I8" s="31" t="str">
        <f t="shared" si="10"/>
        <v>v</v>
      </c>
      <c r="J8" s="32">
        <v>1</v>
      </c>
      <c r="K8" s="29">
        <f>(P14)</f>
        <v>1</v>
      </c>
      <c r="L8" s="29">
        <f>(N14)</f>
        <v>1</v>
      </c>
      <c r="M8" s="31" t="str">
        <f>IF(K8=".","-",IF(K8&gt;L8,"g",IF(K8=L8,"d","v")))</f>
        <v>d</v>
      </c>
      <c r="N8" s="32">
        <v>7</v>
      </c>
      <c r="O8" s="29">
        <f>(P44)</f>
        <v>0</v>
      </c>
      <c r="P8" s="29">
        <f>(N44)</f>
        <v>0</v>
      </c>
      <c r="Q8" s="31" t="str">
        <f>IF(O8=".","-",IF(O8&gt;P8,"g",IF(O8=P8,"d","v")))</f>
        <v>d</v>
      </c>
      <c r="R8" s="32">
        <v>6</v>
      </c>
      <c r="S8" s="29">
        <f>(P40)</f>
        <v>1</v>
      </c>
      <c r="T8" s="29">
        <f>(N40)</f>
        <v>1</v>
      </c>
      <c r="U8" s="31" t="str">
        <f>IF(S8=".","-",IF(S8&gt;T8,"g",IF(S8=T8,"d","v")))</f>
        <v>d</v>
      </c>
      <c r="V8" s="34"/>
      <c r="W8" s="33"/>
      <c r="X8" s="33"/>
      <c r="Y8" s="33"/>
      <c r="Z8" s="32">
        <v>4</v>
      </c>
      <c r="AA8" s="29">
        <f>(N30)</f>
        <v>1</v>
      </c>
      <c r="AB8" s="29">
        <f>(P30)</f>
        <v>0</v>
      </c>
      <c r="AC8" s="31" t="str">
        <f t="shared" si="0"/>
        <v>g</v>
      </c>
      <c r="AD8" s="32">
        <v>5</v>
      </c>
      <c r="AE8" s="29">
        <f>(N35)</f>
        <v>2</v>
      </c>
      <c r="AF8" s="29">
        <f>(P35)</f>
        <v>1</v>
      </c>
      <c r="AG8" s="31" t="str">
        <f t="shared" si="1"/>
        <v>g</v>
      </c>
      <c r="AH8" s="62"/>
      <c r="AI8" s="30">
        <f t="shared" si="2"/>
        <v>7</v>
      </c>
      <c r="AJ8" s="29">
        <f t="shared" si="3"/>
        <v>2</v>
      </c>
      <c r="AK8" s="29">
        <f t="shared" si="4"/>
        <v>3</v>
      </c>
      <c r="AL8" s="29">
        <f t="shared" si="5"/>
        <v>2</v>
      </c>
      <c r="AM8" s="28">
        <f>SUM(IF(C8&lt;&gt;".",C8)+IF(G8&lt;&gt;".",G8)+IF(K8&lt;&gt;".",K8)+IF(S8&lt;&gt;".",S8)+IF(O8&lt;&gt;".",O8)+IF(AA8&lt;&gt;".",AA8)+IF(AE8&lt;&gt;".",AE8))</f>
        <v>5</v>
      </c>
      <c r="AN8" s="28">
        <f>SUM(IF(D8&lt;&gt;".",D8)+IF(H8&lt;&gt;".",H8)+IF(L8&lt;&gt;".",L8)+IF(T8&lt;&gt;".",T8)+IF(P8&lt;&gt;".",P8)+IF(AB8&lt;&gt;".",AB8)+IF(AF8&lt;&gt;".",AF8))</f>
        <v>10</v>
      </c>
      <c r="AO8" s="27">
        <f t="shared" si="6"/>
        <v>9</v>
      </c>
      <c r="AP8" s="4"/>
      <c r="AQ8" s="25">
        <f t="shared" si="7"/>
        <v>4</v>
      </c>
      <c r="AR8" s="70"/>
      <c r="AS8" s="69">
        <f t="shared" si="8"/>
        <v>-5</v>
      </c>
      <c r="AT8" s="3"/>
      <c r="AV8" s="71"/>
      <c r="AW8" s="71"/>
    </row>
    <row r="9" spans="1:49" ht="15.75" x14ac:dyDescent="0.2">
      <c r="A9" s="35" t="s">
        <v>113</v>
      </c>
      <c r="B9" s="32">
        <v>2</v>
      </c>
      <c r="C9" s="29">
        <f>(P17)</f>
        <v>0</v>
      </c>
      <c r="D9" s="29">
        <f>(N17)</f>
        <v>4</v>
      </c>
      <c r="E9" s="31" t="str">
        <f t="shared" si="9"/>
        <v>v</v>
      </c>
      <c r="F9" s="32">
        <v>1</v>
      </c>
      <c r="G9" s="29">
        <f>(P13)</f>
        <v>0</v>
      </c>
      <c r="H9" s="29">
        <f>(N13)</f>
        <v>4</v>
      </c>
      <c r="I9" s="31" t="str">
        <f t="shared" si="10"/>
        <v>v</v>
      </c>
      <c r="J9" s="32">
        <v>7</v>
      </c>
      <c r="K9" s="29">
        <f>(P43)</f>
        <v>0</v>
      </c>
      <c r="L9" s="29">
        <f>(N43)</f>
        <v>3</v>
      </c>
      <c r="M9" s="31" t="str">
        <f>IF(K9=".","-",IF(K9&gt;L9,"g",IF(K9=L9,"d","v")))</f>
        <v>v</v>
      </c>
      <c r="N9" s="32">
        <v>6</v>
      </c>
      <c r="O9" s="29">
        <f>(P39)</f>
        <v>0</v>
      </c>
      <c r="P9" s="29">
        <f>(N39)</f>
        <v>0</v>
      </c>
      <c r="Q9" s="31" t="str">
        <f>IF(O9=".","-",IF(O9&gt;P9,"g",IF(O9=P9,"d","v")))</f>
        <v>d</v>
      </c>
      <c r="R9" s="32">
        <v>5</v>
      </c>
      <c r="S9" s="29">
        <f>(P34)</f>
        <v>0</v>
      </c>
      <c r="T9" s="29">
        <f>(N34)</f>
        <v>1</v>
      </c>
      <c r="U9" s="31" t="str">
        <f>IF(S9=".","-",IF(S9&gt;T9,"g",IF(S9=T9,"d","v")))</f>
        <v>v</v>
      </c>
      <c r="V9" s="32">
        <v>4</v>
      </c>
      <c r="W9" s="29">
        <f>(P30)</f>
        <v>0</v>
      </c>
      <c r="X9" s="29">
        <f>(N30)</f>
        <v>1</v>
      </c>
      <c r="Y9" s="31" t="str">
        <f>IF(W9=".","-",IF(W9&gt;X9,"g",IF(W9=X9,"d","v")))</f>
        <v>v</v>
      </c>
      <c r="Z9" s="34"/>
      <c r="AA9" s="33"/>
      <c r="AB9" s="33"/>
      <c r="AC9" s="33"/>
      <c r="AD9" s="32">
        <v>3</v>
      </c>
      <c r="AE9" s="29">
        <f>(N25)</f>
        <v>2</v>
      </c>
      <c r="AF9" s="29">
        <f>(P25)</f>
        <v>0</v>
      </c>
      <c r="AG9" s="31" t="str">
        <f t="shared" si="1"/>
        <v>g</v>
      </c>
      <c r="AH9" s="62"/>
      <c r="AI9" s="30">
        <f t="shared" si="2"/>
        <v>7</v>
      </c>
      <c r="AJ9" s="29">
        <f t="shared" si="3"/>
        <v>1</v>
      </c>
      <c r="AK9" s="29">
        <f t="shared" si="4"/>
        <v>1</v>
      </c>
      <c r="AL9" s="29">
        <f t="shared" si="5"/>
        <v>5</v>
      </c>
      <c r="AM9" s="28">
        <f>SUM(IF(C9&lt;&gt;".",C9)+IF(G9&lt;&gt;".",G9)+IF(K9&lt;&gt;".",K9)+IF(S9&lt;&gt;".",S9)+IF(W9&lt;&gt;".",W9)+IF(O9&lt;&gt;".",O9)+IF(AE9&lt;&gt;".",AE9))</f>
        <v>2</v>
      </c>
      <c r="AN9" s="28">
        <f>SUM(IF(D9&lt;&gt;".",D9)+IF(H9&lt;&gt;".",H9)+IF(L9&lt;&gt;".",L9)+IF(T9&lt;&gt;".",T9)+IF(X9&lt;&gt;".",X9)+IF(P9&lt;&gt;".",P9)+IF(AF9&lt;&gt;".",AF9))</f>
        <v>13</v>
      </c>
      <c r="AO9" s="27">
        <f t="shared" si="6"/>
        <v>4</v>
      </c>
      <c r="AP9" s="26"/>
      <c r="AQ9" s="25">
        <f t="shared" si="7"/>
        <v>7</v>
      </c>
      <c r="AR9" s="70"/>
      <c r="AS9" s="69">
        <f t="shared" si="8"/>
        <v>-11</v>
      </c>
      <c r="AT9" s="3"/>
    </row>
    <row r="10" spans="1:49" s="10" customFormat="1" ht="16.5" thickBot="1" x14ac:dyDescent="0.25">
      <c r="A10" s="24" t="s">
        <v>107</v>
      </c>
      <c r="B10" s="23">
        <v>1</v>
      </c>
      <c r="C10" s="18">
        <f>(P12)</f>
        <v>0</v>
      </c>
      <c r="D10" s="18">
        <f>(N12)</f>
        <v>3</v>
      </c>
      <c r="E10" s="22" t="str">
        <f t="shared" si="9"/>
        <v>v</v>
      </c>
      <c r="F10" s="23">
        <v>6</v>
      </c>
      <c r="G10" s="18">
        <f>(P38)</f>
        <v>0</v>
      </c>
      <c r="H10" s="18">
        <f>(N38)</f>
        <v>5</v>
      </c>
      <c r="I10" s="22" t="str">
        <f t="shared" si="10"/>
        <v>v</v>
      </c>
      <c r="J10" s="23">
        <v>4</v>
      </c>
      <c r="K10" s="18">
        <f>(P29)</f>
        <v>0</v>
      </c>
      <c r="L10" s="18">
        <f>(N29)</f>
        <v>4</v>
      </c>
      <c r="M10" s="22" t="str">
        <f>IF(K10=".","-",IF(K10&gt;L10,"g",IF(K10=L10,"d","v")))</f>
        <v>v</v>
      </c>
      <c r="N10" s="23">
        <v>2</v>
      </c>
      <c r="O10" s="18">
        <f>(P20)</f>
        <v>0</v>
      </c>
      <c r="P10" s="18">
        <f>(N20)</f>
        <v>6</v>
      </c>
      <c r="Q10" s="22" t="str">
        <f>IF(O10=".","-",IF(O10&gt;P10,"g",IF(O10=P10,"d","v")))</f>
        <v>v</v>
      </c>
      <c r="R10" s="23">
        <v>7</v>
      </c>
      <c r="S10" s="18">
        <f>(P45)</f>
        <v>0</v>
      </c>
      <c r="T10" s="18">
        <f>(N45)</f>
        <v>1</v>
      </c>
      <c r="U10" s="22" t="str">
        <f>IF(S10=".","-",IF(S10&gt;T10,"g",IF(S10=T10,"d","v")))</f>
        <v>v</v>
      </c>
      <c r="V10" s="23">
        <v>5</v>
      </c>
      <c r="W10" s="18">
        <f>(P35)</f>
        <v>1</v>
      </c>
      <c r="X10" s="18">
        <f>(N35)</f>
        <v>2</v>
      </c>
      <c r="Y10" s="22" t="str">
        <f>IF(W10=".","-",IF(W10&gt;X10,"g",IF(W10=X10,"d","v")))</f>
        <v>v</v>
      </c>
      <c r="Z10" s="23">
        <v>3</v>
      </c>
      <c r="AA10" s="18">
        <f>(P25)</f>
        <v>0</v>
      </c>
      <c r="AB10" s="18">
        <f>(N25)</f>
        <v>2</v>
      </c>
      <c r="AC10" s="22" t="str">
        <f>IF(AA10=".","-",IF(AA10&gt;AB10,"g",IF(AA10=AB10,"d","v")))</f>
        <v>v</v>
      </c>
      <c r="AD10" s="21"/>
      <c r="AE10" s="20"/>
      <c r="AF10" s="20"/>
      <c r="AG10" s="20"/>
      <c r="AH10" s="50"/>
      <c r="AI10" s="19">
        <f t="shared" si="2"/>
        <v>7</v>
      </c>
      <c r="AJ10" s="18">
        <f t="shared" si="3"/>
        <v>0</v>
      </c>
      <c r="AK10" s="18">
        <f t="shared" si="4"/>
        <v>0</v>
      </c>
      <c r="AL10" s="18">
        <f t="shared" si="5"/>
        <v>7</v>
      </c>
      <c r="AM10" s="17">
        <f>SUM(IF(C10&lt;&gt;".",C10)+IF(G10&lt;&gt;".",G10)+IF(K10&lt;&gt;".",K10)+IF(S10&lt;&gt;".",S10)+IF(W10&lt;&gt;".",W10)+IF(AA10&lt;&gt;".",AA10)+IF(O10&lt;&gt;".",O10))</f>
        <v>1</v>
      </c>
      <c r="AN10" s="17">
        <f>SUM(IF(D10&lt;&gt;".",D10)+IF(H10&lt;&gt;".",H10)+IF(L10&lt;&gt;".",L10)+IF(T10&lt;&gt;".",T10)+IF(X10&lt;&gt;".",X10)+IF(AB10&lt;&gt;".",AB10)+IF(P10&lt;&gt;".",P10))</f>
        <v>23</v>
      </c>
      <c r="AO10" s="16">
        <f t="shared" si="6"/>
        <v>0</v>
      </c>
      <c r="AP10" s="4"/>
      <c r="AQ10" s="15">
        <f t="shared" si="7"/>
        <v>8</v>
      </c>
      <c r="AR10" s="70"/>
      <c r="AS10" s="69">
        <f t="shared" si="8"/>
        <v>-22</v>
      </c>
      <c r="AT10" s="4"/>
    </row>
    <row r="11" spans="1:49" s="10" customFormat="1" ht="3.75" customHeight="1" thickTop="1" x14ac:dyDescent="0.2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25" x14ac:dyDescent="0.3">
      <c r="A12" s="9">
        <v>1</v>
      </c>
      <c r="B12" s="68"/>
      <c r="C12" s="6"/>
      <c r="D12" s="8"/>
      <c r="E12" s="6"/>
      <c r="F12" s="6"/>
      <c r="G12" s="6"/>
      <c r="H12" s="6"/>
      <c r="I12" s="6"/>
      <c r="J12" s="6"/>
      <c r="K12" s="6"/>
      <c r="L12" s="67" t="str">
        <f>($A$3)</f>
        <v>Bottyán</v>
      </c>
      <c r="M12" s="6"/>
      <c r="N12" s="7">
        <v>3</v>
      </c>
      <c r="O12" s="58" t="s">
        <v>1</v>
      </c>
      <c r="P12" s="7">
        <v>0</v>
      </c>
      <c r="Q12" s="6"/>
      <c r="R12" s="6" t="str">
        <f>($A$10)</f>
        <v>Aszalós L.</v>
      </c>
      <c r="S12" s="6"/>
      <c r="T12" s="6"/>
      <c r="U12" s="6"/>
      <c r="V12" s="6"/>
      <c r="W12" s="78" t="s">
        <v>144</v>
      </c>
      <c r="X12" s="78"/>
      <c r="Y12" s="78"/>
      <c r="Z12" s="78"/>
      <c r="AA12" s="78"/>
      <c r="AB12" s="78" t="s">
        <v>143</v>
      </c>
      <c r="AC12" s="78"/>
      <c r="AD12" s="78"/>
      <c r="AE12" s="78"/>
      <c r="AF12" s="6"/>
      <c r="AG12" s="6"/>
      <c r="AQ12" s="60"/>
    </row>
    <row r="13" spans="1:49" ht="20.25" x14ac:dyDescent="0.3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7" t="str">
        <f>($A$4)</f>
        <v>Horváth I.</v>
      </c>
      <c r="M13" s="2"/>
      <c r="N13" s="7">
        <v>4</v>
      </c>
      <c r="O13" s="58" t="s">
        <v>1</v>
      </c>
      <c r="P13" s="7">
        <v>0</v>
      </c>
      <c r="Q13" s="2"/>
      <c r="R13" s="6" t="str">
        <f>($A$9)</f>
        <v>Inczédi</v>
      </c>
      <c r="S13" s="6"/>
      <c r="T13" s="2"/>
      <c r="U13" s="2"/>
      <c r="V13" s="6"/>
      <c r="W13" s="79" t="s">
        <v>145</v>
      </c>
      <c r="X13" s="79"/>
      <c r="Y13" s="79"/>
      <c r="Z13" s="79"/>
      <c r="AA13" s="79"/>
      <c r="AB13" s="79"/>
      <c r="AC13" s="79"/>
      <c r="AD13" s="79"/>
      <c r="AE13" s="78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25" x14ac:dyDescent="0.3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7" t="str">
        <f>($A$5)</f>
        <v>Mészáros Gy.</v>
      </c>
      <c r="M14" s="2"/>
      <c r="N14" s="7">
        <v>1</v>
      </c>
      <c r="O14" s="58" t="s">
        <v>1</v>
      </c>
      <c r="P14" s="7">
        <v>1</v>
      </c>
      <c r="Q14" s="6"/>
      <c r="R14" s="6" t="str">
        <f>($A$8)</f>
        <v>Svolik</v>
      </c>
      <c r="S14" s="6"/>
      <c r="T14" s="2"/>
      <c r="U14" s="2"/>
      <c r="V14" s="6"/>
      <c r="W14" s="79" t="s">
        <v>146</v>
      </c>
      <c r="X14" s="79"/>
      <c r="Y14" s="79"/>
      <c r="Z14" s="79"/>
      <c r="AA14" s="79"/>
      <c r="AB14" s="79"/>
      <c r="AC14" s="79"/>
      <c r="AD14" s="79"/>
      <c r="AE14" s="78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25" x14ac:dyDescent="0.3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7" t="str">
        <f>($A$6)</f>
        <v>Moldován</v>
      </c>
      <c r="M15" s="2"/>
      <c r="N15" s="7">
        <v>1</v>
      </c>
      <c r="O15" s="58" t="s">
        <v>1</v>
      </c>
      <c r="P15" s="7">
        <v>1</v>
      </c>
      <c r="Q15" s="2"/>
      <c r="R15" s="6" t="str">
        <f>($A$7)</f>
        <v>Füzy</v>
      </c>
      <c r="S15" s="6"/>
      <c r="T15" s="2"/>
      <c r="U15" s="2"/>
      <c r="V15" s="6"/>
      <c r="W15" s="79" t="s">
        <v>147</v>
      </c>
      <c r="X15" s="79"/>
      <c r="Y15" s="79"/>
      <c r="Z15" s="79"/>
      <c r="AA15" s="79"/>
      <c r="AB15" s="79"/>
      <c r="AC15" s="79"/>
      <c r="AD15" s="79"/>
      <c r="AE15" s="78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25" x14ac:dyDescent="0.3">
      <c r="A17" s="9">
        <v>2</v>
      </c>
      <c r="B17" s="68"/>
      <c r="C17" s="6"/>
      <c r="D17" s="8"/>
      <c r="E17" s="6"/>
      <c r="F17" s="6"/>
      <c r="G17" s="6"/>
      <c r="H17" s="6"/>
      <c r="I17" s="6"/>
      <c r="J17" s="6"/>
      <c r="K17" s="6"/>
      <c r="L17" s="67" t="str">
        <f>($A$3)</f>
        <v>Bottyán</v>
      </c>
      <c r="M17" s="6"/>
      <c r="N17" s="7">
        <v>4</v>
      </c>
      <c r="O17" s="58" t="s">
        <v>1</v>
      </c>
      <c r="P17" s="7">
        <v>0</v>
      </c>
      <c r="Q17" s="6"/>
      <c r="R17" s="6" t="str">
        <f>($A$9)</f>
        <v>Inczédi</v>
      </c>
      <c r="S17" s="6"/>
      <c r="T17" s="6"/>
      <c r="U17" s="6"/>
      <c r="V17" s="6"/>
      <c r="W17" s="78" t="s">
        <v>146</v>
      </c>
      <c r="X17" s="78"/>
      <c r="Y17" s="78"/>
      <c r="Z17" s="78"/>
      <c r="AA17" s="78"/>
      <c r="AB17" s="78" t="s">
        <v>149</v>
      </c>
      <c r="AC17" s="78"/>
      <c r="AD17" s="78"/>
      <c r="AE17" s="78"/>
      <c r="AF17" s="6"/>
      <c r="AG17" s="6"/>
      <c r="AQ17" s="60"/>
    </row>
    <row r="18" spans="1:44" ht="20.25" x14ac:dyDescent="0.3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7" t="str">
        <f>($A$4)</f>
        <v>Horváth I.</v>
      </c>
      <c r="M18" s="2"/>
      <c r="N18" s="7">
        <v>2</v>
      </c>
      <c r="O18" s="58" t="s">
        <v>1</v>
      </c>
      <c r="P18" s="7">
        <v>0</v>
      </c>
      <c r="Q18" s="2"/>
      <c r="R18" s="6" t="str">
        <f>($A$8)</f>
        <v>Svolik</v>
      </c>
      <c r="S18" s="6"/>
      <c r="T18" s="2"/>
      <c r="U18" s="2"/>
      <c r="V18" s="6"/>
      <c r="W18" s="79" t="s">
        <v>147</v>
      </c>
      <c r="X18" s="79"/>
      <c r="Y18" s="79"/>
      <c r="Z18" s="79"/>
      <c r="AA18" s="79"/>
      <c r="AB18" s="79"/>
      <c r="AC18" s="79"/>
      <c r="AD18" s="79"/>
      <c r="AE18" s="78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25" x14ac:dyDescent="0.3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7" t="str">
        <f>($A$5)</f>
        <v>Mészáros Gy.</v>
      </c>
      <c r="M19" s="2"/>
      <c r="N19" s="7">
        <v>3</v>
      </c>
      <c r="O19" s="58" t="s">
        <v>1</v>
      </c>
      <c r="P19" s="7">
        <v>2</v>
      </c>
      <c r="Q19" s="6"/>
      <c r="R19" s="6" t="str">
        <f>($A$7)</f>
        <v>Füzy</v>
      </c>
      <c r="S19" s="6"/>
      <c r="T19" s="2"/>
      <c r="U19" s="2"/>
      <c r="V19" s="6"/>
      <c r="W19" s="79" t="s">
        <v>148</v>
      </c>
      <c r="X19" s="79"/>
      <c r="Y19" s="79"/>
      <c r="Z19" s="79"/>
      <c r="AA19" s="79"/>
      <c r="AB19" s="79"/>
      <c r="AC19" s="79"/>
      <c r="AD19" s="79"/>
      <c r="AE19" s="78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25" x14ac:dyDescent="0.3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7" t="str">
        <f>($A$6)</f>
        <v>Moldován</v>
      </c>
      <c r="M20" s="2"/>
      <c r="N20" s="7">
        <v>6</v>
      </c>
      <c r="O20" s="58" t="s">
        <v>1</v>
      </c>
      <c r="P20" s="7">
        <v>0</v>
      </c>
      <c r="Q20" s="2"/>
      <c r="R20" s="6" t="str">
        <f>($A$10)</f>
        <v>Aszalós L.</v>
      </c>
      <c r="S20" s="6"/>
      <c r="T20" s="2"/>
      <c r="U20" s="2"/>
      <c r="V20" s="6"/>
      <c r="W20" s="79" t="s">
        <v>19</v>
      </c>
      <c r="X20" s="79"/>
      <c r="Y20" s="79"/>
      <c r="Z20" s="79"/>
      <c r="AA20" s="79"/>
      <c r="AB20" s="79"/>
      <c r="AC20" s="79"/>
      <c r="AD20" s="79"/>
      <c r="AE20" s="78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25" x14ac:dyDescent="0.3">
      <c r="A22" s="9">
        <v>3</v>
      </c>
      <c r="B22" s="68"/>
      <c r="C22" s="6"/>
      <c r="D22" s="8"/>
      <c r="E22" s="6"/>
      <c r="F22" s="6"/>
      <c r="G22" s="6"/>
      <c r="H22" s="6"/>
      <c r="I22" s="6"/>
      <c r="J22" s="6"/>
      <c r="K22" s="6"/>
      <c r="L22" s="67" t="str">
        <f>($A$3)</f>
        <v>Bottyán</v>
      </c>
      <c r="M22" s="6"/>
      <c r="N22" s="7">
        <v>5</v>
      </c>
      <c r="O22" s="58" t="s">
        <v>1</v>
      </c>
      <c r="P22" s="7">
        <v>0</v>
      </c>
      <c r="Q22" s="6"/>
      <c r="R22" s="6" t="str">
        <f>($A$8)</f>
        <v>Svolik</v>
      </c>
      <c r="S22" s="6"/>
      <c r="T22" s="6"/>
      <c r="U22" s="6"/>
      <c r="V22" s="6"/>
      <c r="W22" s="78" t="s">
        <v>18</v>
      </c>
      <c r="X22" s="78"/>
      <c r="Y22" s="78"/>
      <c r="Z22" s="78"/>
      <c r="AA22" s="78"/>
      <c r="AB22" s="78" t="s">
        <v>150</v>
      </c>
      <c r="AC22" s="78"/>
      <c r="AD22" s="78"/>
      <c r="AE22" s="78"/>
      <c r="AF22" s="6"/>
      <c r="AG22" s="6"/>
      <c r="AQ22" s="60"/>
    </row>
    <row r="23" spans="1:44" ht="20.25" x14ac:dyDescent="0.3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7" t="str">
        <f>($A$4)</f>
        <v>Horváth I.</v>
      </c>
      <c r="M23" s="2"/>
      <c r="N23" s="7">
        <v>1</v>
      </c>
      <c r="O23" s="58" t="s">
        <v>1</v>
      </c>
      <c r="P23" s="7">
        <v>0</v>
      </c>
      <c r="Q23" s="2"/>
      <c r="R23" s="6" t="str">
        <f>($A$7)</f>
        <v>Füzy</v>
      </c>
      <c r="S23" s="6"/>
      <c r="T23" s="2"/>
      <c r="U23" s="2"/>
      <c r="V23" s="6"/>
      <c r="W23" s="79" t="s">
        <v>17</v>
      </c>
      <c r="X23" s="79"/>
      <c r="Y23" s="79"/>
      <c r="Z23" s="79"/>
      <c r="AA23" s="79"/>
      <c r="AB23" s="79"/>
      <c r="AC23" s="79"/>
      <c r="AD23" s="79"/>
      <c r="AE23" s="78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25" x14ac:dyDescent="0.3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7" t="str">
        <f>($A$5)</f>
        <v>Mészáros Gy.</v>
      </c>
      <c r="M24" s="2"/>
      <c r="N24" s="7">
        <v>3</v>
      </c>
      <c r="O24" s="58" t="s">
        <v>1</v>
      </c>
      <c r="P24" s="7">
        <v>0</v>
      </c>
      <c r="Q24" s="6"/>
      <c r="R24" s="6" t="str">
        <f>($A$6)</f>
        <v>Moldován</v>
      </c>
      <c r="S24" s="6"/>
      <c r="T24" s="2"/>
      <c r="U24" s="2"/>
      <c r="V24" s="6"/>
      <c r="W24" s="79" t="s">
        <v>16</v>
      </c>
      <c r="X24" s="79"/>
      <c r="Y24" s="79"/>
      <c r="Z24" s="79"/>
      <c r="AA24" s="79"/>
      <c r="AB24" s="79"/>
      <c r="AC24" s="79"/>
      <c r="AD24" s="79"/>
      <c r="AE24" s="78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25" x14ac:dyDescent="0.3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7" t="str">
        <f>($A$9)</f>
        <v>Inczédi</v>
      </c>
      <c r="M25" s="2"/>
      <c r="N25" s="7">
        <v>2</v>
      </c>
      <c r="O25" s="58" t="s">
        <v>1</v>
      </c>
      <c r="P25" s="7">
        <v>0</v>
      </c>
      <c r="Q25" s="2"/>
      <c r="R25" s="6" t="str">
        <f>($A$10)</f>
        <v>Aszalós L.</v>
      </c>
      <c r="S25" s="6"/>
      <c r="T25" s="2"/>
      <c r="U25" s="2"/>
      <c r="V25" s="6"/>
      <c r="W25" s="79" t="s">
        <v>15</v>
      </c>
      <c r="X25" s="79"/>
      <c r="Y25" s="79"/>
      <c r="Z25" s="79"/>
      <c r="AA25" s="79"/>
      <c r="AB25" s="79"/>
      <c r="AC25" s="79"/>
      <c r="AD25" s="79"/>
      <c r="AE25" s="78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25" x14ac:dyDescent="0.3">
      <c r="A27" s="9">
        <v>4</v>
      </c>
      <c r="B27" s="68"/>
      <c r="C27" s="6"/>
      <c r="D27" s="8"/>
      <c r="E27" s="6"/>
      <c r="F27" s="6"/>
      <c r="G27" s="6"/>
      <c r="H27" s="6"/>
      <c r="I27" s="6"/>
      <c r="J27" s="6"/>
      <c r="K27" s="6"/>
      <c r="L27" s="67" t="str">
        <f>($A$3)</f>
        <v>Bottyán</v>
      </c>
      <c r="M27" s="6"/>
      <c r="N27" s="7">
        <v>0</v>
      </c>
      <c r="O27" s="58" t="s">
        <v>1</v>
      </c>
      <c r="P27" s="7">
        <v>0</v>
      </c>
      <c r="Q27" s="6"/>
      <c r="R27" s="6" t="str">
        <f>($A$7)</f>
        <v>Füzy</v>
      </c>
      <c r="S27" s="6"/>
      <c r="T27" s="6"/>
      <c r="U27" s="6"/>
      <c r="V27" s="6"/>
      <c r="W27" s="78" t="s">
        <v>139</v>
      </c>
      <c r="X27" s="78"/>
      <c r="Y27" s="78"/>
      <c r="Z27" s="78"/>
      <c r="AA27" s="78"/>
      <c r="AB27" s="78" t="s">
        <v>151</v>
      </c>
      <c r="AC27" s="78"/>
      <c r="AD27" s="78"/>
      <c r="AE27" s="78"/>
      <c r="AF27" s="6"/>
      <c r="AG27" s="6"/>
      <c r="AQ27" s="60"/>
    </row>
    <row r="28" spans="1:44" ht="20.25" x14ac:dyDescent="0.3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7" t="str">
        <f>($A$4)</f>
        <v>Horváth I.</v>
      </c>
      <c r="M28" s="2"/>
      <c r="N28" s="7">
        <v>2</v>
      </c>
      <c r="O28" s="58" t="s">
        <v>1</v>
      </c>
      <c r="P28" s="7">
        <v>2</v>
      </c>
      <c r="Q28" s="2"/>
      <c r="R28" s="6" t="str">
        <f>($A$6)</f>
        <v>Moldován</v>
      </c>
      <c r="S28" s="6"/>
      <c r="T28" s="2"/>
      <c r="U28" s="2"/>
      <c r="V28" s="6"/>
      <c r="W28" s="79" t="s">
        <v>140</v>
      </c>
      <c r="X28" s="79"/>
      <c r="Y28" s="79"/>
      <c r="Z28" s="78"/>
      <c r="AA28" s="81"/>
      <c r="AB28" s="80"/>
      <c r="AC28" s="81"/>
      <c r="AD28" s="79"/>
      <c r="AE28" s="78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25" x14ac:dyDescent="0.3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7" t="str">
        <f>($A$5)</f>
        <v>Mészáros Gy.</v>
      </c>
      <c r="M29" s="2"/>
      <c r="N29" s="7">
        <v>4</v>
      </c>
      <c r="O29" s="58" t="s">
        <v>1</v>
      </c>
      <c r="P29" s="7">
        <v>0</v>
      </c>
      <c r="Q29" s="6"/>
      <c r="R29" s="6" t="str">
        <f>($A$10)</f>
        <v>Aszalós L.</v>
      </c>
      <c r="S29" s="6"/>
      <c r="T29" s="2"/>
      <c r="U29" s="2"/>
      <c r="V29" s="6"/>
      <c r="W29" s="79" t="s">
        <v>141</v>
      </c>
      <c r="X29" s="79"/>
      <c r="Y29" s="79"/>
      <c r="Z29" s="78"/>
      <c r="AA29" s="78"/>
      <c r="AB29" s="78"/>
      <c r="AC29" s="78"/>
      <c r="AD29" s="79"/>
      <c r="AE29" s="78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25" x14ac:dyDescent="0.3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7" t="str">
        <f>($A$8)</f>
        <v>Svolik</v>
      </c>
      <c r="M30" s="2"/>
      <c r="N30" s="7">
        <v>1</v>
      </c>
      <c r="O30" s="58" t="s">
        <v>1</v>
      </c>
      <c r="P30" s="7">
        <v>0</v>
      </c>
      <c r="Q30" s="2"/>
      <c r="R30" s="6" t="str">
        <f>($A$9)</f>
        <v>Inczédi</v>
      </c>
      <c r="S30" s="6"/>
      <c r="T30" s="2"/>
      <c r="U30" s="2"/>
      <c r="V30" s="6"/>
      <c r="W30" s="79" t="s">
        <v>142</v>
      </c>
      <c r="X30" s="79"/>
      <c r="Y30" s="79"/>
      <c r="Z30" s="78"/>
      <c r="AA30" s="81"/>
      <c r="AB30" s="80"/>
      <c r="AC30" s="81"/>
      <c r="AD30" s="79"/>
      <c r="AE30" s="78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25" x14ac:dyDescent="0.3">
      <c r="A32" s="9">
        <v>5</v>
      </c>
      <c r="B32" s="68"/>
      <c r="C32" s="6"/>
      <c r="D32" s="8"/>
      <c r="E32" s="6"/>
      <c r="F32" s="6"/>
      <c r="G32" s="6"/>
      <c r="H32" s="6"/>
      <c r="I32" s="6"/>
      <c r="J32" s="6"/>
      <c r="K32" s="6"/>
      <c r="L32" s="67" t="str">
        <f>($A$3)</f>
        <v>Bottyán</v>
      </c>
      <c r="M32" s="6"/>
      <c r="N32" s="7">
        <v>1</v>
      </c>
      <c r="O32" s="58" t="s">
        <v>1</v>
      </c>
      <c r="P32" s="7">
        <v>0</v>
      </c>
      <c r="Q32" s="6"/>
      <c r="R32" s="6" t="str">
        <f>($A$6)</f>
        <v>Moldován</v>
      </c>
      <c r="S32" s="6"/>
      <c r="T32" s="6"/>
      <c r="U32" s="6"/>
      <c r="V32" s="6"/>
      <c r="W32" s="78" t="s">
        <v>144</v>
      </c>
      <c r="X32" s="78"/>
      <c r="Y32" s="78"/>
      <c r="Z32" s="78"/>
      <c r="AA32" s="78"/>
      <c r="AB32" s="78" t="s">
        <v>152</v>
      </c>
      <c r="AC32" s="78"/>
      <c r="AD32" s="78"/>
      <c r="AE32" s="78"/>
      <c r="AF32" s="6"/>
      <c r="AG32" s="6"/>
      <c r="AQ32" s="60"/>
    </row>
    <row r="33" spans="1:44" ht="20.25" x14ac:dyDescent="0.3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7" t="str">
        <f>($A$4)</f>
        <v>Horváth I.</v>
      </c>
      <c r="M33" s="2"/>
      <c r="N33" s="7">
        <v>1</v>
      </c>
      <c r="O33" s="58" t="s">
        <v>1</v>
      </c>
      <c r="P33" s="7">
        <v>1</v>
      </c>
      <c r="Q33" s="2"/>
      <c r="R33" s="6" t="str">
        <f>($A$5)</f>
        <v>Mészáros Gy.</v>
      </c>
      <c r="S33" s="6"/>
      <c r="T33" s="2"/>
      <c r="U33" s="2"/>
      <c r="V33" s="6"/>
      <c r="W33" s="79" t="s">
        <v>145</v>
      </c>
      <c r="X33" s="79"/>
      <c r="Y33" s="79"/>
      <c r="Z33" s="78"/>
      <c r="AA33" s="81"/>
      <c r="AB33" s="80"/>
      <c r="AC33" s="81"/>
      <c r="AD33" s="79"/>
      <c r="AE33" s="78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25" x14ac:dyDescent="0.3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7" t="str">
        <f>($A$7)</f>
        <v>Füzy</v>
      </c>
      <c r="M34" s="2"/>
      <c r="N34" s="7">
        <v>1</v>
      </c>
      <c r="O34" s="58" t="s">
        <v>1</v>
      </c>
      <c r="P34" s="7">
        <v>0</v>
      </c>
      <c r="Q34" s="6"/>
      <c r="R34" s="6" t="str">
        <f>($A$9)</f>
        <v>Inczédi</v>
      </c>
      <c r="S34" s="6"/>
      <c r="T34" s="2"/>
      <c r="U34" s="2"/>
      <c r="V34" s="6"/>
      <c r="W34" s="79" t="s">
        <v>146</v>
      </c>
      <c r="X34" s="79"/>
      <c r="Y34" s="79"/>
      <c r="Z34" s="78"/>
      <c r="AA34" s="78"/>
      <c r="AB34" s="78"/>
      <c r="AC34" s="78"/>
      <c r="AD34" s="79"/>
      <c r="AE34" s="78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25" x14ac:dyDescent="0.3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7" t="str">
        <f>($A$8)</f>
        <v>Svolik</v>
      </c>
      <c r="M35" s="2"/>
      <c r="N35" s="7">
        <v>2</v>
      </c>
      <c r="O35" s="58" t="s">
        <v>1</v>
      </c>
      <c r="P35" s="7">
        <v>1</v>
      </c>
      <c r="Q35" s="2"/>
      <c r="R35" s="6" t="str">
        <f>($A$10)</f>
        <v>Aszalós L.</v>
      </c>
      <c r="S35" s="6"/>
      <c r="T35" s="2"/>
      <c r="U35" s="2"/>
      <c r="V35" s="6"/>
      <c r="W35" s="79" t="s">
        <v>147</v>
      </c>
      <c r="X35" s="79"/>
      <c r="Y35" s="79"/>
      <c r="Z35" s="78"/>
      <c r="AA35" s="81"/>
      <c r="AB35" s="80"/>
      <c r="AC35" s="81"/>
      <c r="AD35" s="79"/>
      <c r="AE35" s="78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25" x14ac:dyDescent="0.3">
      <c r="A37" s="9">
        <v>6</v>
      </c>
      <c r="B37" s="68"/>
      <c r="C37" s="6"/>
      <c r="D37" s="8"/>
      <c r="E37" s="6"/>
      <c r="F37" s="6"/>
      <c r="G37" s="6"/>
      <c r="H37" s="6"/>
      <c r="I37" s="6"/>
      <c r="J37" s="6"/>
      <c r="K37" s="6"/>
      <c r="L37" s="67" t="str">
        <f>($A$3)</f>
        <v>Bottyán</v>
      </c>
      <c r="M37" s="6"/>
      <c r="N37" s="7">
        <v>1</v>
      </c>
      <c r="O37" s="58" t="s">
        <v>1</v>
      </c>
      <c r="P37" s="7">
        <v>0</v>
      </c>
      <c r="Q37" s="6"/>
      <c r="R37" s="6" t="str">
        <f>($A$5)</f>
        <v>Mészáros Gy.</v>
      </c>
      <c r="S37" s="6"/>
      <c r="T37" s="6"/>
      <c r="U37" s="6"/>
      <c r="V37" s="6"/>
      <c r="W37" s="78" t="s">
        <v>146</v>
      </c>
      <c r="X37" s="78"/>
      <c r="Y37" s="78"/>
      <c r="Z37" s="78"/>
      <c r="AA37" s="78"/>
      <c r="AB37" s="78" t="s">
        <v>153</v>
      </c>
      <c r="AC37" s="78"/>
      <c r="AD37" s="78"/>
      <c r="AE37" s="78"/>
      <c r="AF37" s="6"/>
      <c r="AG37" s="6"/>
      <c r="AQ37" s="60"/>
    </row>
    <row r="38" spans="1:44" ht="20.25" x14ac:dyDescent="0.3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7" t="str">
        <f>($A$4)</f>
        <v>Horváth I.</v>
      </c>
      <c r="M38" s="2"/>
      <c r="N38" s="7">
        <v>5</v>
      </c>
      <c r="O38" s="58" t="s">
        <v>1</v>
      </c>
      <c r="P38" s="7">
        <v>0</v>
      </c>
      <c r="Q38" s="2"/>
      <c r="R38" s="6" t="str">
        <f>($A$10)</f>
        <v>Aszalós L.</v>
      </c>
      <c r="S38" s="6"/>
      <c r="T38" s="2"/>
      <c r="U38" s="2"/>
      <c r="V38" s="6"/>
      <c r="W38" s="79" t="s">
        <v>147</v>
      </c>
      <c r="X38" s="79"/>
      <c r="Y38" s="79"/>
      <c r="Z38" s="78"/>
      <c r="AA38" s="81"/>
      <c r="AB38" s="80"/>
      <c r="AC38" s="81"/>
      <c r="AD38" s="79"/>
      <c r="AE38" s="78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25" x14ac:dyDescent="0.3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7" t="str">
        <f>($A$6)</f>
        <v>Moldován</v>
      </c>
      <c r="M39" s="2"/>
      <c r="N39" s="7">
        <v>0</v>
      </c>
      <c r="O39" s="58" t="s">
        <v>1</v>
      </c>
      <c r="P39" s="7">
        <v>0</v>
      </c>
      <c r="Q39" s="6"/>
      <c r="R39" s="6" t="str">
        <f>($A$9)</f>
        <v>Inczédi</v>
      </c>
      <c r="S39" s="6"/>
      <c r="T39" s="2"/>
      <c r="U39" s="2"/>
      <c r="V39" s="6"/>
      <c r="W39" s="79" t="s">
        <v>148</v>
      </c>
      <c r="X39" s="79"/>
      <c r="Y39" s="79"/>
      <c r="Z39" s="78"/>
      <c r="AA39" s="78"/>
      <c r="AB39" s="78"/>
      <c r="AC39" s="78"/>
      <c r="AD39" s="79"/>
      <c r="AE39" s="78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25" x14ac:dyDescent="0.3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7" t="str">
        <f>($A$7)</f>
        <v>Füzy</v>
      </c>
      <c r="M40" s="2"/>
      <c r="N40" s="7">
        <v>1</v>
      </c>
      <c r="O40" s="58" t="s">
        <v>1</v>
      </c>
      <c r="P40" s="7">
        <v>1</v>
      </c>
      <c r="Q40" s="2"/>
      <c r="R40" s="6" t="str">
        <f>($A$8)</f>
        <v>Svolik</v>
      </c>
      <c r="S40" s="6"/>
      <c r="T40" s="2"/>
      <c r="U40" s="2"/>
      <c r="V40" s="6"/>
      <c r="W40" s="79" t="s">
        <v>19</v>
      </c>
      <c r="X40" s="79"/>
      <c r="Y40" s="79"/>
      <c r="Z40" s="78"/>
      <c r="AA40" s="81"/>
      <c r="AB40" s="80"/>
      <c r="AC40" s="81"/>
      <c r="AD40" s="79"/>
      <c r="AE40" s="78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25" x14ac:dyDescent="0.3">
      <c r="A42" s="9">
        <v>7</v>
      </c>
      <c r="B42" s="68"/>
      <c r="C42" s="6"/>
      <c r="D42" s="8"/>
      <c r="E42" s="6"/>
      <c r="F42" s="6"/>
      <c r="G42" s="6"/>
      <c r="H42" s="6"/>
      <c r="I42" s="6"/>
      <c r="J42" s="6"/>
      <c r="K42" s="6"/>
      <c r="L42" s="67" t="str">
        <f>($A$3)</f>
        <v>Bottyán</v>
      </c>
      <c r="M42" s="6"/>
      <c r="N42" s="7">
        <v>0</v>
      </c>
      <c r="O42" s="58" t="s">
        <v>1</v>
      </c>
      <c r="P42" s="7">
        <v>0</v>
      </c>
      <c r="Q42" s="6"/>
      <c r="R42" s="6" t="str">
        <f>($A$4)</f>
        <v>Horváth I.</v>
      </c>
      <c r="S42" s="6"/>
      <c r="T42" s="6"/>
      <c r="U42" s="6"/>
      <c r="V42" s="6"/>
      <c r="W42" s="78" t="s">
        <v>144</v>
      </c>
      <c r="X42" s="78"/>
      <c r="Y42" s="78"/>
      <c r="Z42" s="78"/>
      <c r="AA42" s="78"/>
      <c r="AB42" s="78" t="s">
        <v>154</v>
      </c>
      <c r="AC42" s="78"/>
      <c r="AD42" s="78"/>
      <c r="AE42" s="78"/>
      <c r="AF42" s="6"/>
      <c r="AG42" s="6"/>
      <c r="AQ42" s="60"/>
    </row>
    <row r="43" spans="1:44" ht="20.25" x14ac:dyDescent="0.3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7" t="str">
        <f>($A$5)</f>
        <v>Mészáros Gy.</v>
      </c>
      <c r="M43" s="2"/>
      <c r="N43" s="7">
        <v>3</v>
      </c>
      <c r="O43" s="58" t="s">
        <v>1</v>
      </c>
      <c r="P43" s="7">
        <v>0</v>
      </c>
      <c r="Q43" s="2"/>
      <c r="R43" s="6" t="str">
        <f>($A$9)</f>
        <v>Inczédi</v>
      </c>
      <c r="S43" s="6"/>
      <c r="T43" s="2"/>
      <c r="U43" s="2"/>
      <c r="V43" s="6"/>
      <c r="W43" s="79" t="s">
        <v>145</v>
      </c>
      <c r="X43" s="79"/>
      <c r="Y43" s="79"/>
      <c r="Z43" s="78"/>
      <c r="AA43" s="81"/>
      <c r="AB43" s="80"/>
      <c r="AC43" s="81"/>
      <c r="AD43" s="79"/>
      <c r="AE43" s="78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25" x14ac:dyDescent="0.3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7" t="str">
        <f>($A$6)</f>
        <v>Moldován</v>
      </c>
      <c r="M44" s="2"/>
      <c r="N44" s="7">
        <v>0</v>
      </c>
      <c r="O44" s="58" t="s">
        <v>1</v>
      </c>
      <c r="P44" s="7">
        <v>0</v>
      </c>
      <c r="Q44" s="6"/>
      <c r="R44" s="6" t="str">
        <f>($A$8)</f>
        <v>Svolik</v>
      </c>
      <c r="S44" s="6"/>
      <c r="T44" s="2"/>
      <c r="U44" s="2"/>
      <c r="V44" s="6"/>
      <c r="W44" s="79" t="s">
        <v>146</v>
      </c>
      <c r="X44" s="79"/>
      <c r="Y44" s="79"/>
      <c r="Z44" s="78"/>
      <c r="AA44" s="78"/>
      <c r="AB44" s="78"/>
      <c r="AC44" s="78"/>
      <c r="AD44" s="79"/>
      <c r="AE44" s="78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25" x14ac:dyDescent="0.3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7" t="str">
        <f>($A$7)</f>
        <v>Füzy</v>
      </c>
      <c r="M45" s="2"/>
      <c r="N45" s="7">
        <v>1</v>
      </c>
      <c r="O45" s="58" t="s">
        <v>1</v>
      </c>
      <c r="P45" s="7">
        <v>0</v>
      </c>
      <c r="Q45" s="2"/>
      <c r="R45" s="6" t="str">
        <f>($A$10)</f>
        <v>Aszalós L.</v>
      </c>
      <c r="S45" s="6"/>
      <c r="T45" s="2"/>
      <c r="U45" s="2"/>
      <c r="V45" s="6"/>
      <c r="W45" s="79" t="s">
        <v>147</v>
      </c>
      <c r="X45" s="79"/>
      <c r="Y45" s="79"/>
      <c r="Z45" s="78"/>
      <c r="AA45" s="81"/>
      <c r="AB45" s="80"/>
      <c r="AC45" s="81"/>
      <c r="AD45" s="79"/>
      <c r="AE45" s="78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55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81" t="s">
        <v>114</v>
      </c>
      <c r="AJ1" s="181"/>
      <c r="AK1" s="181"/>
      <c r="AL1" s="181"/>
      <c r="AM1" s="181"/>
      <c r="AN1" s="181"/>
      <c r="AO1" s="181"/>
      <c r="AP1" s="3"/>
      <c r="AQ1" s="74"/>
      <c r="AR1" s="3"/>
      <c r="AS1" s="3"/>
      <c r="AT1" s="3"/>
    </row>
    <row r="2" spans="1:49" ht="33.75" customHeight="1" thickTop="1" thickBot="1" x14ac:dyDescent="0.4">
      <c r="A2" s="54" t="s">
        <v>123</v>
      </c>
      <c r="B2" s="51" t="str">
        <f>(A3)</f>
        <v>ifj. Farkas</v>
      </c>
      <c r="C2" s="53"/>
      <c r="D2" s="51"/>
      <c r="E2" s="51"/>
      <c r="F2" s="52" t="str">
        <f>(A4)</f>
        <v>Kiss I.</v>
      </c>
      <c r="G2" s="51"/>
      <c r="H2" s="51"/>
      <c r="I2" s="51"/>
      <c r="J2" s="52" t="str">
        <f>(A5)</f>
        <v>Koczor</v>
      </c>
      <c r="K2" s="51"/>
      <c r="L2" s="51"/>
      <c r="M2" s="51"/>
      <c r="N2" s="52" t="str">
        <f>(A6)</f>
        <v>Gyenes</v>
      </c>
      <c r="O2" s="51"/>
      <c r="P2" s="51"/>
      <c r="Q2" s="51"/>
      <c r="R2" s="52" t="str">
        <f>(A7)</f>
        <v>Kondor G.</v>
      </c>
      <c r="S2" s="51"/>
      <c r="T2" s="51"/>
      <c r="U2" s="51"/>
      <c r="V2" s="52" t="str">
        <f>(A8)</f>
        <v>Böcskei B.</v>
      </c>
      <c r="W2" s="51"/>
      <c r="X2" s="51"/>
      <c r="Y2" s="51"/>
      <c r="Z2" s="52" t="str">
        <f>(A9)</f>
        <v>Incze</v>
      </c>
      <c r="AA2" s="51"/>
      <c r="AB2" s="51"/>
      <c r="AC2" s="51"/>
      <c r="AD2" s="52" t="str">
        <f>(A10)</f>
        <v>kimaradó</v>
      </c>
      <c r="AE2" s="51"/>
      <c r="AF2" s="51"/>
      <c r="AG2" s="51"/>
      <c r="AH2" s="50"/>
      <c r="AI2" s="49" t="s">
        <v>10</v>
      </c>
      <c r="AJ2" s="48" t="s">
        <v>9</v>
      </c>
      <c r="AK2" s="48" t="s">
        <v>8</v>
      </c>
      <c r="AL2" s="48" t="s">
        <v>7</v>
      </c>
      <c r="AM2" s="47" t="s">
        <v>6</v>
      </c>
      <c r="AN2" s="47" t="s">
        <v>5</v>
      </c>
      <c r="AO2" s="46" t="s">
        <v>4</v>
      </c>
      <c r="AP2" s="3"/>
      <c r="AQ2" s="46" t="s">
        <v>3</v>
      </c>
      <c r="AR2" s="73"/>
      <c r="AS2" s="45" t="s">
        <v>2</v>
      </c>
      <c r="AT2" s="3"/>
    </row>
    <row r="3" spans="1:49" ht="16.5" thickTop="1" x14ac:dyDescent="0.2">
      <c r="A3" s="44" t="s">
        <v>124</v>
      </c>
      <c r="B3" s="43"/>
      <c r="C3" s="42"/>
      <c r="D3" s="42"/>
      <c r="E3" s="42"/>
      <c r="F3" s="41">
        <v>7</v>
      </c>
      <c r="G3" s="29">
        <f>(N42)</f>
        <v>2</v>
      </c>
      <c r="H3" s="29">
        <f>(P42)</f>
        <v>2</v>
      </c>
      <c r="I3" s="39" t="str">
        <f>IF(G3=".","-",IF(G3&gt;H3,"g",IF(G3=H3,"d","v")))</f>
        <v>d</v>
      </c>
      <c r="J3" s="41">
        <v>6</v>
      </c>
      <c r="K3" s="40">
        <f>(N37)</f>
        <v>5</v>
      </c>
      <c r="L3" s="40">
        <f>(P37)</f>
        <v>0</v>
      </c>
      <c r="M3" s="39" t="str">
        <f>IF(K3=".","-",IF(K3&gt;L3,"g",IF(K3=L3,"d","v")))</f>
        <v>g</v>
      </c>
      <c r="N3" s="41">
        <v>5</v>
      </c>
      <c r="O3" s="40">
        <f>(N32)</f>
        <v>3</v>
      </c>
      <c r="P3" s="40">
        <f>(P32)</f>
        <v>2</v>
      </c>
      <c r="Q3" s="39" t="str">
        <f>IF(O3=".","-",IF(O3&gt;P3,"g",IF(O3=P3,"d","v")))</f>
        <v>g</v>
      </c>
      <c r="R3" s="41">
        <v>4</v>
      </c>
      <c r="S3" s="40">
        <f>(N27)</f>
        <v>1</v>
      </c>
      <c r="T3" s="40">
        <f>(P27)</f>
        <v>0</v>
      </c>
      <c r="U3" s="39" t="str">
        <f>IF(S3=".","-",IF(S3&gt;T3,"g",IF(S3=T3,"d","v")))</f>
        <v>g</v>
      </c>
      <c r="V3" s="41">
        <v>3</v>
      </c>
      <c r="W3" s="40">
        <f>(N22)</f>
        <v>4</v>
      </c>
      <c r="X3" s="40">
        <f>(P22)</f>
        <v>2</v>
      </c>
      <c r="Y3" s="39" t="str">
        <f>IF(W3=".","-",IF(W3&gt;X3,"g",IF(W3=X3,"d","v")))</f>
        <v>g</v>
      </c>
      <c r="Z3" s="41">
        <v>2</v>
      </c>
      <c r="AA3" s="40">
        <f>(N17)</f>
        <v>4</v>
      </c>
      <c r="AB3" s="40">
        <f>(P17)</f>
        <v>3</v>
      </c>
      <c r="AC3" s="39" t="str">
        <f t="shared" ref="AC3:AC8" si="0">IF(AA3=".","-",IF(AA3&gt;AB3,"g",IF(AA3=AB3,"d","v")))</f>
        <v>g</v>
      </c>
      <c r="AD3" s="41">
        <v>1</v>
      </c>
      <c r="AE3" s="40" t="str">
        <f>(N12)</f>
        <v>.</v>
      </c>
      <c r="AF3" s="40" t="str">
        <f>(P12)</f>
        <v>.</v>
      </c>
      <c r="AG3" s="39" t="str">
        <f t="shared" ref="AG3:AG9" si="1">IF(AE3=".","-",IF(AE3&gt;AF3,"g",IF(AE3=AF3,"d","v")))</f>
        <v>-</v>
      </c>
      <c r="AH3" s="63"/>
      <c r="AI3" s="38">
        <f t="shared" ref="AI3:AI10" si="2">SUM(AJ3:AL3)</f>
        <v>6</v>
      </c>
      <c r="AJ3" s="37">
        <f t="shared" ref="AJ3:AJ10" si="3">COUNTIF(B3:AG3,"g")</f>
        <v>5</v>
      </c>
      <c r="AK3" s="37">
        <f t="shared" ref="AK3:AK10" si="4">COUNTIF(B3:AG3,"d")</f>
        <v>1</v>
      </c>
      <c r="AL3" s="37">
        <f t="shared" ref="AL3:AL10" si="5">COUNTIF(B3:AG3,"v")</f>
        <v>0</v>
      </c>
      <c r="AM3" s="28">
        <f>SUM(IF(G3&lt;&gt;".",G3)+IF(K3&lt;&gt;".",K3)+IF(O3&lt;&gt;".",O3)+IF(S3&lt;&gt;".",S3)+IF(W3&lt;&gt;".",W3)+IF(AA3&lt;&gt;".",AA3)+IF(AE3&lt;&gt;".",AE3))</f>
        <v>19</v>
      </c>
      <c r="AN3" s="28">
        <f>SUM(IF(H3&lt;&gt;".",H3)+IF(L3&lt;&gt;".",L3)+IF(P3&lt;&gt;".",P3)+IF(T3&lt;&gt;".",T3)+IF(X3&lt;&gt;".",X3)+IF(AB3&lt;&gt;".",AB3)+IF(AF3&lt;&gt;".",AF3))</f>
        <v>9</v>
      </c>
      <c r="AO3" s="36">
        <f t="shared" ref="AO3:AO10" si="6">SUM(AJ3*3+AK3*1)</f>
        <v>16</v>
      </c>
      <c r="AP3" s="4"/>
      <c r="AQ3" s="25">
        <f t="shared" ref="AQ3:AQ10" si="7">RANK(AO3,$AO$3:$AO$10,0)</f>
        <v>1</v>
      </c>
      <c r="AR3" s="70"/>
      <c r="AS3" s="69">
        <f t="shared" ref="AS3:AS10" si="8">SUM(AM3-AN3)</f>
        <v>10</v>
      </c>
      <c r="AT3" s="3"/>
      <c r="AV3" s="72"/>
      <c r="AW3" s="72"/>
    </row>
    <row r="4" spans="1:49" ht="15.75" x14ac:dyDescent="0.2">
      <c r="A4" s="35" t="s">
        <v>73</v>
      </c>
      <c r="B4" s="32">
        <v>7</v>
      </c>
      <c r="C4" s="29">
        <f>(P42)</f>
        <v>2</v>
      </c>
      <c r="D4" s="29">
        <f>(N42)</f>
        <v>2</v>
      </c>
      <c r="E4" s="31" t="str">
        <f t="shared" ref="E4:E10" si="9">IF(C4=".","-",IF(C4&gt;D4,"g",IF(C4=D4,"d","v")))</f>
        <v>d</v>
      </c>
      <c r="F4" s="34"/>
      <c r="G4" s="33"/>
      <c r="H4" s="33"/>
      <c r="I4" s="33"/>
      <c r="J4" s="32">
        <v>5</v>
      </c>
      <c r="K4" s="29">
        <f>(N33)</f>
        <v>1</v>
      </c>
      <c r="L4" s="29">
        <f>(P33)</f>
        <v>2</v>
      </c>
      <c r="M4" s="31" t="str">
        <f>IF(K4=".","-",IF(K4&gt;L4,"g",IF(K4=L4,"d","v")))</f>
        <v>v</v>
      </c>
      <c r="N4" s="32">
        <v>4</v>
      </c>
      <c r="O4" s="29">
        <f>(N28)</f>
        <v>1</v>
      </c>
      <c r="P4" s="29">
        <f>(P28)</f>
        <v>2</v>
      </c>
      <c r="Q4" s="31" t="str">
        <f>IF(O4=".","-",IF(O4&gt;P4,"g",IF(O4=P4,"d","v")))</f>
        <v>v</v>
      </c>
      <c r="R4" s="32">
        <v>3</v>
      </c>
      <c r="S4" s="29">
        <f>(N23)</f>
        <v>1</v>
      </c>
      <c r="T4" s="29">
        <f>(P23)</f>
        <v>0</v>
      </c>
      <c r="U4" s="31" t="str">
        <f>IF(S4=".","-",IF(S4&gt;T4,"g",IF(S4=T4,"d","v")))</f>
        <v>g</v>
      </c>
      <c r="V4" s="32">
        <v>2</v>
      </c>
      <c r="W4" s="29">
        <f>(N18)</f>
        <v>2</v>
      </c>
      <c r="X4" s="29">
        <f>(P18)</f>
        <v>1</v>
      </c>
      <c r="Y4" s="31" t="str">
        <f>IF(W4=".","-",IF(W4&gt;X4,"g",IF(W4=X4,"d","v")))</f>
        <v>g</v>
      </c>
      <c r="Z4" s="32">
        <v>1</v>
      </c>
      <c r="AA4" s="29">
        <f>(N13)</f>
        <v>1</v>
      </c>
      <c r="AB4" s="29">
        <f>(P13)</f>
        <v>1</v>
      </c>
      <c r="AC4" s="31" t="str">
        <f t="shared" si="0"/>
        <v>d</v>
      </c>
      <c r="AD4" s="32">
        <v>6</v>
      </c>
      <c r="AE4" s="29" t="str">
        <f>(N38)</f>
        <v>.</v>
      </c>
      <c r="AF4" s="29" t="str">
        <f>(P38)</f>
        <v>.</v>
      </c>
      <c r="AG4" s="31" t="str">
        <f t="shared" si="1"/>
        <v>-</v>
      </c>
      <c r="AH4" s="62"/>
      <c r="AI4" s="30">
        <f t="shared" si="2"/>
        <v>6</v>
      </c>
      <c r="AJ4" s="29">
        <f t="shared" si="3"/>
        <v>2</v>
      </c>
      <c r="AK4" s="29">
        <f t="shared" si="4"/>
        <v>2</v>
      </c>
      <c r="AL4" s="29">
        <f t="shared" si="5"/>
        <v>2</v>
      </c>
      <c r="AM4" s="28">
        <f>SUM(IF(C4&lt;&gt;".",C4)+IF(K4&lt;&gt;".",K4)+IF(O4&lt;&gt;".",O4)+IF(S4&lt;&gt;".",S4)+IF(W4&lt;&gt;".",W4)+IF(AA4&lt;&gt;".",AA4)+IF(AE4&lt;&gt;".",AE4))</f>
        <v>8</v>
      </c>
      <c r="AN4" s="28">
        <f>SUM(IF(D4&lt;&gt;".",D4)+IF(L4&lt;&gt;".",L4)+IF(P4&lt;&gt;".",P4)+IF(T4&lt;&gt;".",T4)+IF(X4&lt;&gt;".",X4)+IF(AB4&lt;&gt;".",AB4)+IF(AF4&lt;&gt;".",AF4))</f>
        <v>8</v>
      </c>
      <c r="AO4" s="27">
        <f t="shared" si="6"/>
        <v>8</v>
      </c>
      <c r="AP4" s="4"/>
      <c r="AQ4" s="25">
        <f t="shared" si="7"/>
        <v>3</v>
      </c>
      <c r="AR4" s="70"/>
      <c r="AS4" s="69">
        <f t="shared" si="8"/>
        <v>0</v>
      </c>
      <c r="AT4" s="3"/>
    </row>
    <row r="5" spans="1:49" ht="15.75" x14ac:dyDescent="0.2">
      <c r="A5" s="35" t="s">
        <v>125</v>
      </c>
      <c r="B5" s="32">
        <v>6</v>
      </c>
      <c r="C5" s="29">
        <f>(P37)</f>
        <v>0</v>
      </c>
      <c r="D5" s="29">
        <f>(N37)</f>
        <v>5</v>
      </c>
      <c r="E5" s="31" t="str">
        <f t="shared" si="9"/>
        <v>v</v>
      </c>
      <c r="F5" s="32">
        <v>5</v>
      </c>
      <c r="G5" s="29">
        <f>(P33)</f>
        <v>2</v>
      </c>
      <c r="H5" s="29">
        <f>(N33)</f>
        <v>1</v>
      </c>
      <c r="I5" s="31" t="str">
        <f t="shared" ref="I5:I10" si="10">IF(G5=".","-",IF(G5&gt;H5,"g",IF(G5=H5,"d","v")))</f>
        <v>g</v>
      </c>
      <c r="J5" s="34"/>
      <c r="K5" s="33"/>
      <c r="L5" s="33"/>
      <c r="M5" s="33"/>
      <c r="N5" s="32">
        <v>3</v>
      </c>
      <c r="O5" s="29">
        <f>(N24)</f>
        <v>3</v>
      </c>
      <c r="P5" s="29">
        <f>(P24)</f>
        <v>1</v>
      </c>
      <c r="Q5" s="31" t="str">
        <f>IF(O5=".","-",IF(O5&gt;P5,"g",IF(O5=P5,"d","v")))</f>
        <v>g</v>
      </c>
      <c r="R5" s="32">
        <v>2</v>
      </c>
      <c r="S5" s="29">
        <f>(N19)</f>
        <v>2</v>
      </c>
      <c r="T5" s="29">
        <f>(P19)</f>
        <v>0</v>
      </c>
      <c r="U5" s="31" t="str">
        <f>IF(S5=".","-",IF(S5&gt;T5,"g",IF(S5=T5,"d","v")))</f>
        <v>g</v>
      </c>
      <c r="V5" s="32">
        <v>1</v>
      </c>
      <c r="W5" s="29">
        <f>(N14)</f>
        <v>2</v>
      </c>
      <c r="X5" s="29">
        <f>(P14)</f>
        <v>3</v>
      </c>
      <c r="Y5" s="31" t="str">
        <f>IF(W5=".","-",IF(W5&gt;X5,"g",IF(W5=X5,"d","v")))</f>
        <v>v</v>
      </c>
      <c r="Z5" s="32">
        <v>7</v>
      </c>
      <c r="AA5" s="29">
        <f>(N43)</f>
        <v>0</v>
      </c>
      <c r="AB5" s="29">
        <f>(P43)</f>
        <v>1</v>
      </c>
      <c r="AC5" s="31" t="str">
        <f t="shared" si="0"/>
        <v>v</v>
      </c>
      <c r="AD5" s="32">
        <v>4</v>
      </c>
      <c r="AE5" s="29" t="str">
        <f>(N29)</f>
        <v>.</v>
      </c>
      <c r="AF5" s="29" t="str">
        <f>(P29)</f>
        <v>.</v>
      </c>
      <c r="AG5" s="31" t="str">
        <f t="shared" si="1"/>
        <v>-</v>
      </c>
      <c r="AH5" s="62"/>
      <c r="AI5" s="30">
        <f t="shared" si="2"/>
        <v>6</v>
      </c>
      <c r="AJ5" s="29">
        <f t="shared" si="3"/>
        <v>3</v>
      </c>
      <c r="AK5" s="29">
        <f t="shared" si="4"/>
        <v>0</v>
      </c>
      <c r="AL5" s="29">
        <f t="shared" si="5"/>
        <v>3</v>
      </c>
      <c r="AM5" s="28">
        <f>SUM(IF(C5&lt;&gt;".",C5)+IF(G5&lt;&gt;".",G5)+IF(O5&lt;&gt;".",O5)+IF(S5&lt;&gt;".",S5)+IF(W5&lt;&gt;".",W5)+IF(AA5&lt;&gt;".",AA5)+IF(AE5&lt;&gt;".",AE5))</f>
        <v>9</v>
      </c>
      <c r="AN5" s="28">
        <f>SUM(IF(D5&lt;&gt;".",D5)+IF(H5&lt;&gt;".",H5)+IF(P5&lt;&gt;".",P5)+IF(T5&lt;&gt;".",T5)+IF(X5&lt;&gt;".",X5)+IF(AB5&lt;&gt;".",AB5)+IF(AF5&lt;&gt;".",AF5))</f>
        <v>11</v>
      </c>
      <c r="AO5" s="27">
        <f t="shared" si="6"/>
        <v>9</v>
      </c>
      <c r="AP5" s="4"/>
      <c r="AQ5" s="25">
        <f t="shared" si="7"/>
        <v>2</v>
      </c>
      <c r="AR5" s="70"/>
      <c r="AS5" s="69">
        <f t="shared" si="8"/>
        <v>-2</v>
      </c>
      <c r="AT5" s="3"/>
    </row>
    <row r="6" spans="1:49" ht="15.75" x14ac:dyDescent="0.2">
      <c r="A6" s="35" t="s">
        <v>126</v>
      </c>
      <c r="B6" s="32">
        <v>5</v>
      </c>
      <c r="C6" s="29">
        <f>(P32)</f>
        <v>2</v>
      </c>
      <c r="D6" s="29">
        <f>(N32)</f>
        <v>3</v>
      </c>
      <c r="E6" s="31" t="str">
        <f t="shared" si="9"/>
        <v>v</v>
      </c>
      <c r="F6" s="32">
        <v>4</v>
      </c>
      <c r="G6" s="29">
        <f>(P28)</f>
        <v>2</v>
      </c>
      <c r="H6" s="29">
        <f>(N28)</f>
        <v>1</v>
      </c>
      <c r="I6" s="31" t="str">
        <f t="shared" si="10"/>
        <v>g</v>
      </c>
      <c r="J6" s="32">
        <v>3</v>
      </c>
      <c r="K6" s="29">
        <f>(P24)</f>
        <v>1</v>
      </c>
      <c r="L6" s="29">
        <f>(N24)</f>
        <v>3</v>
      </c>
      <c r="M6" s="31" t="str">
        <f>IF(K6=".","-",IF(K6&gt;L6,"g",IF(K6=L6,"d","v")))</f>
        <v>v</v>
      </c>
      <c r="N6" s="34"/>
      <c r="O6" s="33"/>
      <c r="P6" s="33"/>
      <c r="Q6" s="33"/>
      <c r="R6" s="32">
        <v>1</v>
      </c>
      <c r="S6" s="29">
        <f>(N15)</f>
        <v>2</v>
      </c>
      <c r="T6" s="29">
        <f>(P15)</f>
        <v>1</v>
      </c>
      <c r="U6" s="31" t="str">
        <f>IF(S6=".","-",IF(S6&gt;T6,"g",IF(S6=T6,"d","v")))</f>
        <v>g</v>
      </c>
      <c r="V6" s="32">
        <v>7</v>
      </c>
      <c r="W6" s="29">
        <f>(N44)</f>
        <v>1</v>
      </c>
      <c r="X6" s="29">
        <f>(P44)</f>
        <v>1</v>
      </c>
      <c r="Y6" s="31" t="str">
        <f>IF(W6=".","-",IF(W6&gt;X6,"g",IF(W6=X6,"d","v")))</f>
        <v>d</v>
      </c>
      <c r="Z6" s="32">
        <v>6</v>
      </c>
      <c r="AA6" s="29">
        <f>(N39)</f>
        <v>0</v>
      </c>
      <c r="AB6" s="29">
        <f>(P39)</f>
        <v>2</v>
      </c>
      <c r="AC6" s="31" t="str">
        <f t="shared" si="0"/>
        <v>v</v>
      </c>
      <c r="AD6" s="32">
        <v>2</v>
      </c>
      <c r="AE6" s="29" t="str">
        <f>(N20)</f>
        <v>.</v>
      </c>
      <c r="AF6" s="29" t="str">
        <f>(P20)</f>
        <v>.</v>
      </c>
      <c r="AG6" s="31" t="str">
        <f t="shared" si="1"/>
        <v>-</v>
      </c>
      <c r="AH6" s="62"/>
      <c r="AI6" s="30">
        <f t="shared" si="2"/>
        <v>6</v>
      </c>
      <c r="AJ6" s="29">
        <f t="shared" si="3"/>
        <v>2</v>
      </c>
      <c r="AK6" s="29">
        <f t="shared" si="4"/>
        <v>1</v>
      </c>
      <c r="AL6" s="29">
        <f t="shared" si="5"/>
        <v>3</v>
      </c>
      <c r="AM6" s="28">
        <f>SUM(IF(C6&lt;&gt;".",C6)+IF(G6&lt;&gt;".",G6)+IF(K6&lt;&gt;".",K6)+IF(S6&lt;&gt;".",S6)+IF(W6&lt;&gt;".",W6)+IF(AA6&lt;&gt;".",AA6)+IF(AE6&lt;&gt;".",AE6))</f>
        <v>8</v>
      </c>
      <c r="AN6" s="28">
        <f>SUM(IF(D6&lt;&gt;".",D6)+IF(H6&lt;&gt;".",H6)+IF(L6&lt;&gt;".",L6)+IF(T6&lt;&gt;".",T6)+IF(X6&lt;&gt;".",X6)+IF(AB6&lt;&gt;".",AB6)+IF(AF6&lt;&gt;".",AF6))</f>
        <v>11</v>
      </c>
      <c r="AO6" s="27">
        <f t="shared" si="6"/>
        <v>7</v>
      </c>
      <c r="AP6" s="4"/>
      <c r="AQ6" s="25">
        <f t="shared" si="7"/>
        <v>5</v>
      </c>
      <c r="AR6" s="70"/>
      <c r="AS6" s="69">
        <f t="shared" si="8"/>
        <v>-3</v>
      </c>
      <c r="AT6" s="3"/>
      <c r="AV6" s="72"/>
      <c r="AW6" s="72"/>
    </row>
    <row r="7" spans="1:49" ht="15.75" x14ac:dyDescent="0.2">
      <c r="A7" s="35" t="s">
        <v>88</v>
      </c>
      <c r="B7" s="32">
        <v>4</v>
      </c>
      <c r="C7" s="29">
        <f>(P27)</f>
        <v>0</v>
      </c>
      <c r="D7" s="29">
        <f>(N27)</f>
        <v>1</v>
      </c>
      <c r="E7" s="31" t="str">
        <f t="shared" si="9"/>
        <v>v</v>
      </c>
      <c r="F7" s="32">
        <v>3</v>
      </c>
      <c r="G7" s="29">
        <f>(P23)</f>
        <v>0</v>
      </c>
      <c r="H7" s="29">
        <f>(N23)</f>
        <v>1</v>
      </c>
      <c r="I7" s="31" t="str">
        <f t="shared" si="10"/>
        <v>v</v>
      </c>
      <c r="J7" s="32">
        <v>2</v>
      </c>
      <c r="K7" s="29">
        <f>(P19)</f>
        <v>0</v>
      </c>
      <c r="L7" s="29">
        <f>(N19)</f>
        <v>2</v>
      </c>
      <c r="M7" s="31" t="str">
        <f>IF(K7=".","-",IF(K7&gt;L7,"g",IF(K7=L7,"d","v")))</f>
        <v>v</v>
      </c>
      <c r="N7" s="32">
        <v>1</v>
      </c>
      <c r="O7" s="29">
        <f>(P15)</f>
        <v>1</v>
      </c>
      <c r="P7" s="29">
        <f>(N15)</f>
        <v>2</v>
      </c>
      <c r="Q7" s="31" t="str">
        <f>IF(O7=".","-",IF(O7&gt;P7,"g",IF(O7=P7,"d","v")))</f>
        <v>v</v>
      </c>
      <c r="R7" s="34"/>
      <c r="S7" s="33"/>
      <c r="T7" s="33"/>
      <c r="U7" s="33"/>
      <c r="V7" s="32">
        <v>6</v>
      </c>
      <c r="W7" s="29">
        <f>(N40)</f>
        <v>0</v>
      </c>
      <c r="X7" s="29">
        <f>(P40)</f>
        <v>0</v>
      </c>
      <c r="Y7" s="31" t="str">
        <f>IF(W7=".","-",IF(W7&gt;X7,"g",IF(W7=X7,"d","v")))</f>
        <v>d</v>
      </c>
      <c r="Z7" s="32">
        <v>5</v>
      </c>
      <c r="AA7" s="29">
        <f>(N34)</f>
        <v>1</v>
      </c>
      <c r="AB7" s="29">
        <f>(P34)</f>
        <v>0</v>
      </c>
      <c r="AC7" s="31" t="str">
        <f t="shared" si="0"/>
        <v>g</v>
      </c>
      <c r="AD7" s="32">
        <v>7</v>
      </c>
      <c r="AE7" s="29" t="str">
        <f>(N45)</f>
        <v>.</v>
      </c>
      <c r="AF7" s="29" t="str">
        <f>(P45)</f>
        <v>.</v>
      </c>
      <c r="AG7" s="31" t="str">
        <f t="shared" si="1"/>
        <v>-</v>
      </c>
      <c r="AH7" s="62"/>
      <c r="AI7" s="30">
        <f t="shared" si="2"/>
        <v>6</v>
      </c>
      <c r="AJ7" s="29">
        <f t="shared" si="3"/>
        <v>1</v>
      </c>
      <c r="AK7" s="29">
        <f t="shared" si="4"/>
        <v>1</v>
      </c>
      <c r="AL7" s="29">
        <f t="shared" si="5"/>
        <v>4</v>
      </c>
      <c r="AM7" s="28">
        <f>SUM(IF(C7&lt;&gt;".",C7)+IF(G7&lt;&gt;".",G7)+IF(K7&lt;&gt;".",K7)+IF(O7&lt;&gt;".",O7)+IF(W7&lt;&gt;".",W7)+IF(AA7&lt;&gt;".",AA7)+IF(AE7&lt;&gt;".",AE7))</f>
        <v>2</v>
      </c>
      <c r="AN7" s="28">
        <f>SUM(IF(D7&lt;&gt;".",D7)+IF(H7&lt;&gt;".",H7)+IF(L7&lt;&gt;".",L7)+IF(P7&lt;&gt;".",P7)+IF(X7&lt;&gt;".",X7)+IF(AB7&lt;&gt;".",AB7)+IF(AF7&lt;&gt;".",AF7))</f>
        <v>6</v>
      </c>
      <c r="AO7" s="27">
        <f t="shared" si="6"/>
        <v>4</v>
      </c>
      <c r="AP7" s="4"/>
      <c r="AQ7" s="25">
        <f t="shared" si="7"/>
        <v>7</v>
      </c>
      <c r="AR7" s="70"/>
      <c r="AS7" s="69">
        <f t="shared" si="8"/>
        <v>-4</v>
      </c>
      <c r="AT7" s="3"/>
    </row>
    <row r="8" spans="1:49" ht="15.75" x14ac:dyDescent="0.2">
      <c r="A8" s="35" t="s">
        <v>90</v>
      </c>
      <c r="B8" s="32">
        <v>3</v>
      </c>
      <c r="C8" s="29">
        <f>(P22)</f>
        <v>2</v>
      </c>
      <c r="D8" s="29">
        <f>(N22)</f>
        <v>4</v>
      </c>
      <c r="E8" s="31" t="str">
        <f t="shared" si="9"/>
        <v>v</v>
      </c>
      <c r="F8" s="32">
        <v>2</v>
      </c>
      <c r="G8" s="29">
        <f>(P18)</f>
        <v>1</v>
      </c>
      <c r="H8" s="29">
        <f>(N18)</f>
        <v>2</v>
      </c>
      <c r="I8" s="31" t="str">
        <f t="shared" si="10"/>
        <v>v</v>
      </c>
      <c r="J8" s="32">
        <v>1</v>
      </c>
      <c r="K8" s="29">
        <f>(P14)</f>
        <v>3</v>
      </c>
      <c r="L8" s="29">
        <f>(N14)</f>
        <v>2</v>
      </c>
      <c r="M8" s="31" t="str">
        <f>IF(K8=".","-",IF(K8&gt;L8,"g",IF(K8=L8,"d","v")))</f>
        <v>g</v>
      </c>
      <c r="N8" s="32">
        <v>7</v>
      </c>
      <c r="O8" s="29">
        <f>(P44)</f>
        <v>1</v>
      </c>
      <c r="P8" s="29">
        <f>(N44)</f>
        <v>1</v>
      </c>
      <c r="Q8" s="31" t="str">
        <f>IF(O8=".","-",IF(O8&gt;P8,"g",IF(O8=P8,"d","v")))</f>
        <v>d</v>
      </c>
      <c r="R8" s="32">
        <v>6</v>
      </c>
      <c r="S8" s="29">
        <f>(P40)</f>
        <v>0</v>
      </c>
      <c r="T8" s="29">
        <f>(N40)</f>
        <v>0</v>
      </c>
      <c r="U8" s="31" t="str">
        <f>IF(S8=".","-",IF(S8&gt;T8,"g",IF(S8=T8,"d","v")))</f>
        <v>d</v>
      </c>
      <c r="V8" s="34"/>
      <c r="W8" s="33"/>
      <c r="X8" s="33"/>
      <c r="Y8" s="33"/>
      <c r="Z8" s="32">
        <v>4</v>
      </c>
      <c r="AA8" s="29">
        <f>(N30)</f>
        <v>0</v>
      </c>
      <c r="AB8" s="29">
        <f>(P30)</f>
        <v>0</v>
      </c>
      <c r="AC8" s="31" t="str">
        <f t="shared" si="0"/>
        <v>d</v>
      </c>
      <c r="AD8" s="32">
        <v>5</v>
      </c>
      <c r="AE8" s="29" t="str">
        <f>(N35)</f>
        <v>.</v>
      </c>
      <c r="AF8" s="29" t="str">
        <f>(P35)</f>
        <v>.</v>
      </c>
      <c r="AG8" s="31" t="str">
        <f t="shared" si="1"/>
        <v>-</v>
      </c>
      <c r="AH8" s="62"/>
      <c r="AI8" s="30">
        <f t="shared" si="2"/>
        <v>6</v>
      </c>
      <c r="AJ8" s="29">
        <f t="shared" si="3"/>
        <v>1</v>
      </c>
      <c r="AK8" s="29">
        <f t="shared" si="4"/>
        <v>3</v>
      </c>
      <c r="AL8" s="29">
        <f t="shared" si="5"/>
        <v>2</v>
      </c>
      <c r="AM8" s="28">
        <f>SUM(IF(C8&lt;&gt;".",C8)+IF(G8&lt;&gt;".",G8)+IF(K8&lt;&gt;".",K8)+IF(S8&lt;&gt;".",S8)+IF(O8&lt;&gt;".",O8)+IF(AA8&lt;&gt;".",AA8)+IF(AE8&lt;&gt;".",AE8))</f>
        <v>7</v>
      </c>
      <c r="AN8" s="28">
        <f>SUM(IF(D8&lt;&gt;".",D8)+IF(H8&lt;&gt;".",H8)+IF(L8&lt;&gt;".",L8)+IF(T8&lt;&gt;".",T8)+IF(P8&lt;&gt;".",P8)+IF(AB8&lt;&gt;".",AB8)+IF(AF8&lt;&gt;".",AF8))</f>
        <v>9</v>
      </c>
      <c r="AO8" s="27">
        <f t="shared" si="6"/>
        <v>6</v>
      </c>
      <c r="AP8" s="4"/>
      <c r="AQ8" s="25">
        <f t="shared" si="7"/>
        <v>6</v>
      </c>
      <c r="AR8" s="70"/>
      <c r="AS8" s="69">
        <f t="shared" si="8"/>
        <v>-2</v>
      </c>
      <c r="AT8" s="3"/>
      <c r="AV8" s="71"/>
      <c r="AW8" s="71"/>
    </row>
    <row r="9" spans="1:49" ht="15.75" x14ac:dyDescent="0.2">
      <c r="A9" s="35" t="s">
        <v>121</v>
      </c>
      <c r="B9" s="32">
        <v>2</v>
      </c>
      <c r="C9" s="29">
        <f>(P17)</f>
        <v>3</v>
      </c>
      <c r="D9" s="29">
        <f>(N17)</f>
        <v>4</v>
      </c>
      <c r="E9" s="31" t="str">
        <f t="shared" si="9"/>
        <v>v</v>
      </c>
      <c r="F9" s="32">
        <v>1</v>
      </c>
      <c r="G9" s="29">
        <f>(P13)</f>
        <v>1</v>
      </c>
      <c r="H9" s="29">
        <f>(N13)</f>
        <v>1</v>
      </c>
      <c r="I9" s="31" t="str">
        <f t="shared" si="10"/>
        <v>d</v>
      </c>
      <c r="J9" s="32">
        <v>7</v>
      </c>
      <c r="K9" s="29">
        <f>(P43)</f>
        <v>1</v>
      </c>
      <c r="L9" s="29">
        <f>(N43)</f>
        <v>0</v>
      </c>
      <c r="M9" s="31" t="str">
        <f>IF(K9=".","-",IF(K9&gt;L9,"g",IF(K9=L9,"d","v")))</f>
        <v>g</v>
      </c>
      <c r="N9" s="32">
        <v>6</v>
      </c>
      <c r="O9" s="29">
        <f>(P39)</f>
        <v>2</v>
      </c>
      <c r="P9" s="29">
        <f>(N39)</f>
        <v>0</v>
      </c>
      <c r="Q9" s="31" t="str">
        <f>IF(O9=".","-",IF(O9&gt;P9,"g",IF(O9=P9,"d","v")))</f>
        <v>g</v>
      </c>
      <c r="R9" s="32">
        <v>5</v>
      </c>
      <c r="S9" s="29">
        <f>(P34)</f>
        <v>0</v>
      </c>
      <c r="T9" s="29">
        <f>(N34)</f>
        <v>1</v>
      </c>
      <c r="U9" s="31" t="str">
        <f>IF(S9=".","-",IF(S9&gt;T9,"g",IF(S9=T9,"d","v")))</f>
        <v>v</v>
      </c>
      <c r="V9" s="32">
        <v>4</v>
      </c>
      <c r="W9" s="29">
        <f>(P30)</f>
        <v>0</v>
      </c>
      <c r="X9" s="29">
        <f>(N30)</f>
        <v>0</v>
      </c>
      <c r="Y9" s="31" t="str">
        <f>IF(W9=".","-",IF(W9&gt;X9,"g",IF(W9=X9,"d","v")))</f>
        <v>d</v>
      </c>
      <c r="Z9" s="34"/>
      <c r="AA9" s="33"/>
      <c r="AB9" s="33"/>
      <c r="AC9" s="33"/>
      <c r="AD9" s="32">
        <v>3</v>
      </c>
      <c r="AE9" s="29" t="str">
        <f>(N25)</f>
        <v>.</v>
      </c>
      <c r="AF9" s="29" t="str">
        <f>(P25)</f>
        <v>.</v>
      </c>
      <c r="AG9" s="31" t="str">
        <f t="shared" si="1"/>
        <v>-</v>
      </c>
      <c r="AH9" s="62"/>
      <c r="AI9" s="30">
        <f t="shared" si="2"/>
        <v>6</v>
      </c>
      <c r="AJ9" s="29">
        <f t="shared" si="3"/>
        <v>2</v>
      </c>
      <c r="AK9" s="29">
        <f t="shared" si="4"/>
        <v>2</v>
      </c>
      <c r="AL9" s="29">
        <f t="shared" si="5"/>
        <v>2</v>
      </c>
      <c r="AM9" s="28">
        <f>SUM(IF(C9&lt;&gt;".",C9)+IF(G9&lt;&gt;".",G9)+IF(K9&lt;&gt;".",K9)+IF(S9&lt;&gt;".",S9)+IF(W9&lt;&gt;".",W9)+IF(O9&lt;&gt;".",O9)+IF(AE9&lt;&gt;".",AE9))</f>
        <v>7</v>
      </c>
      <c r="AN9" s="28">
        <f>SUM(IF(D9&lt;&gt;".",D9)+IF(H9&lt;&gt;".",H9)+IF(L9&lt;&gt;".",L9)+IF(T9&lt;&gt;".",T9)+IF(X9&lt;&gt;".",X9)+IF(P9&lt;&gt;".",P9)+IF(AF9&lt;&gt;".",AF9))</f>
        <v>6</v>
      </c>
      <c r="AO9" s="27">
        <f t="shared" si="6"/>
        <v>8</v>
      </c>
      <c r="AP9" s="26"/>
      <c r="AQ9" s="25">
        <f t="shared" si="7"/>
        <v>3</v>
      </c>
      <c r="AR9" s="70"/>
      <c r="AS9" s="69">
        <f t="shared" si="8"/>
        <v>1</v>
      </c>
      <c r="AT9" s="3"/>
    </row>
    <row r="10" spans="1:49" s="10" customFormat="1" ht="16.5" thickBot="1" x14ac:dyDescent="0.25">
      <c r="A10" s="24" t="s">
        <v>122</v>
      </c>
      <c r="B10" s="23">
        <v>1</v>
      </c>
      <c r="C10" s="18" t="str">
        <f>(P12)</f>
        <v>.</v>
      </c>
      <c r="D10" s="18" t="str">
        <f>(N12)</f>
        <v>.</v>
      </c>
      <c r="E10" s="22" t="str">
        <f t="shared" si="9"/>
        <v>-</v>
      </c>
      <c r="F10" s="23">
        <v>6</v>
      </c>
      <c r="G10" s="18" t="str">
        <f>(P38)</f>
        <v>.</v>
      </c>
      <c r="H10" s="18" t="str">
        <f>(N38)</f>
        <v>.</v>
      </c>
      <c r="I10" s="22" t="str">
        <f t="shared" si="10"/>
        <v>-</v>
      </c>
      <c r="J10" s="23">
        <v>4</v>
      </c>
      <c r="K10" s="18" t="str">
        <f>(P29)</f>
        <v>.</v>
      </c>
      <c r="L10" s="18" t="str">
        <f>(N29)</f>
        <v>.</v>
      </c>
      <c r="M10" s="22" t="str">
        <f>IF(K10=".","-",IF(K10&gt;L10,"g",IF(K10=L10,"d","v")))</f>
        <v>-</v>
      </c>
      <c r="N10" s="23">
        <v>2</v>
      </c>
      <c r="O10" s="18" t="str">
        <f>(P20)</f>
        <v>.</v>
      </c>
      <c r="P10" s="18" t="str">
        <f>(N20)</f>
        <v>.</v>
      </c>
      <c r="Q10" s="22" t="str">
        <f>IF(O10=".","-",IF(O10&gt;P10,"g",IF(O10=P10,"d","v")))</f>
        <v>-</v>
      </c>
      <c r="R10" s="23">
        <v>7</v>
      </c>
      <c r="S10" s="18" t="str">
        <f>(P45)</f>
        <v>.</v>
      </c>
      <c r="T10" s="18" t="str">
        <f>(N45)</f>
        <v>.</v>
      </c>
      <c r="U10" s="22" t="str">
        <f>IF(S10=".","-",IF(S10&gt;T10,"g",IF(S10=T10,"d","v")))</f>
        <v>-</v>
      </c>
      <c r="V10" s="23">
        <v>5</v>
      </c>
      <c r="W10" s="18" t="str">
        <f>(P35)</f>
        <v>.</v>
      </c>
      <c r="X10" s="18" t="str">
        <f>(N35)</f>
        <v>.</v>
      </c>
      <c r="Y10" s="22" t="str">
        <f>IF(W10=".","-",IF(W10&gt;X10,"g",IF(W10=X10,"d","v")))</f>
        <v>-</v>
      </c>
      <c r="Z10" s="23">
        <v>3</v>
      </c>
      <c r="AA10" s="18" t="str">
        <f>(P25)</f>
        <v>.</v>
      </c>
      <c r="AB10" s="18" t="str">
        <f>(N25)</f>
        <v>.</v>
      </c>
      <c r="AC10" s="22" t="str">
        <f>IF(AA10=".","-",IF(AA10&gt;AB10,"g",IF(AA10=AB10,"d","v")))</f>
        <v>-</v>
      </c>
      <c r="AD10" s="21"/>
      <c r="AE10" s="20"/>
      <c r="AF10" s="20"/>
      <c r="AG10" s="20"/>
      <c r="AH10" s="50"/>
      <c r="AI10" s="19">
        <f t="shared" si="2"/>
        <v>0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7">
        <f>SUM(IF(C10&lt;&gt;".",C10)+IF(G10&lt;&gt;".",G10)+IF(K10&lt;&gt;".",K10)+IF(S10&lt;&gt;".",S10)+IF(W10&lt;&gt;".",W10)+IF(AA10&lt;&gt;".",AA10)+IF(O10&lt;&gt;".",O10))</f>
        <v>0</v>
      </c>
      <c r="AN10" s="17">
        <f>SUM(IF(D10&lt;&gt;".",D10)+IF(H10&lt;&gt;".",H10)+IF(L10&lt;&gt;".",L10)+IF(T10&lt;&gt;".",T10)+IF(X10&lt;&gt;".",X10)+IF(AB10&lt;&gt;".",AB10)+IF(P10&lt;&gt;".",P10))</f>
        <v>0</v>
      </c>
      <c r="AO10" s="16">
        <f t="shared" si="6"/>
        <v>0</v>
      </c>
      <c r="AP10" s="4"/>
      <c r="AQ10" s="15">
        <f t="shared" si="7"/>
        <v>8</v>
      </c>
      <c r="AR10" s="70"/>
      <c r="AS10" s="69">
        <f t="shared" si="8"/>
        <v>0</v>
      </c>
      <c r="AT10" s="4"/>
    </row>
    <row r="11" spans="1:49" s="10" customFormat="1" ht="3.75" customHeight="1" thickTop="1" x14ac:dyDescent="0.2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25" x14ac:dyDescent="0.3">
      <c r="A12" s="9">
        <v>1</v>
      </c>
      <c r="B12" s="68"/>
      <c r="C12" s="6"/>
      <c r="D12" s="8"/>
      <c r="E12" s="6"/>
      <c r="F12" s="6"/>
      <c r="G12" s="6"/>
      <c r="H12" s="6"/>
      <c r="I12" s="6"/>
      <c r="J12" s="6"/>
      <c r="K12" s="6"/>
      <c r="L12" s="67" t="str">
        <f>($A$3)</f>
        <v>ifj. Farkas</v>
      </c>
      <c r="M12" s="6"/>
      <c r="N12" s="7" t="s">
        <v>0</v>
      </c>
      <c r="O12" s="58" t="s">
        <v>1</v>
      </c>
      <c r="P12" s="7" t="s">
        <v>0</v>
      </c>
      <c r="Q12" s="6"/>
      <c r="R12" s="6" t="str">
        <f>($A$10)</f>
        <v>kimaradó</v>
      </c>
      <c r="S12" s="6"/>
      <c r="T12" s="6"/>
      <c r="U12" s="6"/>
      <c r="V12" s="6"/>
      <c r="W12" s="78"/>
      <c r="X12" s="78"/>
      <c r="Y12" s="78"/>
      <c r="Z12" s="78"/>
      <c r="AA12" s="78"/>
      <c r="AB12" s="78"/>
      <c r="AC12" s="78"/>
      <c r="AD12" s="78"/>
      <c r="AE12" s="78"/>
      <c r="AF12" s="6"/>
      <c r="AG12" s="6"/>
      <c r="AQ12" s="60"/>
    </row>
    <row r="13" spans="1:49" ht="20.25" x14ac:dyDescent="0.3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7" t="str">
        <f>($A$4)</f>
        <v>Kiss I.</v>
      </c>
      <c r="M13" s="2"/>
      <c r="N13" s="7">
        <v>1</v>
      </c>
      <c r="O13" s="58" t="s">
        <v>1</v>
      </c>
      <c r="P13" s="7">
        <v>1</v>
      </c>
      <c r="Q13" s="2"/>
      <c r="R13" s="6" t="str">
        <f>($A$9)</f>
        <v>Incze</v>
      </c>
      <c r="S13" s="6"/>
      <c r="T13" s="2"/>
      <c r="U13" s="2"/>
      <c r="V13" s="6"/>
      <c r="W13" s="79" t="s">
        <v>142</v>
      </c>
      <c r="X13" s="79"/>
      <c r="Y13" s="79"/>
      <c r="Z13" s="79"/>
      <c r="AA13" s="79"/>
      <c r="AB13" s="79" t="s">
        <v>153</v>
      </c>
      <c r="AC13" s="79"/>
      <c r="AD13" s="79"/>
      <c r="AE13" s="78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25" x14ac:dyDescent="0.3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7" t="str">
        <f>($A$5)</f>
        <v>Koczor</v>
      </c>
      <c r="M14" s="2"/>
      <c r="N14" s="7">
        <v>2</v>
      </c>
      <c r="O14" s="58" t="s">
        <v>1</v>
      </c>
      <c r="P14" s="7">
        <v>3</v>
      </c>
      <c r="Q14" s="6"/>
      <c r="R14" s="6" t="str">
        <f>($A$8)</f>
        <v>Böcskei B.</v>
      </c>
      <c r="S14" s="6"/>
      <c r="T14" s="2"/>
      <c r="U14" s="2"/>
      <c r="V14" s="6"/>
      <c r="W14" s="79" t="s">
        <v>144</v>
      </c>
      <c r="X14" s="79"/>
      <c r="Y14" s="79"/>
      <c r="Z14" s="79"/>
      <c r="AA14" s="79"/>
      <c r="AB14" s="79"/>
      <c r="AC14" s="79"/>
      <c r="AD14" s="79"/>
      <c r="AE14" s="78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25" x14ac:dyDescent="0.3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7" t="str">
        <f>($A$6)</f>
        <v>Gyenes</v>
      </c>
      <c r="M15" s="2"/>
      <c r="N15" s="7">
        <v>2</v>
      </c>
      <c r="O15" s="58" t="s">
        <v>1</v>
      </c>
      <c r="P15" s="7">
        <v>1</v>
      </c>
      <c r="Q15" s="2"/>
      <c r="R15" s="6" t="str">
        <f>($A$7)</f>
        <v>Kondor G.</v>
      </c>
      <c r="S15" s="6"/>
      <c r="T15" s="2"/>
      <c r="U15" s="2"/>
      <c r="V15" s="6"/>
      <c r="W15" s="79" t="s">
        <v>145</v>
      </c>
      <c r="X15" s="79"/>
      <c r="Y15" s="79"/>
      <c r="Z15" s="79"/>
      <c r="AA15" s="79"/>
      <c r="AB15" s="79"/>
      <c r="AC15" s="79"/>
      <c r="AD15" s="79"/>
      <c r="AE15" s="78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25" x14ac:dyDescent="0.3">
      <c r="A17" s="9">
        <v>2</v>
      </c>
      <c r="B17" s="68"/>
      <c r="C17" s="6"/>
      <c r="D17" s="8"/>
      <c r="E17" s="6"/>
      <c r="F17" s="6"/>
      <c r="G17" s="6"/>
      <c r="H17" s="6"/>
      <c r="I17" s="6"/>
      <c r="J17" s="6"/>
      <c r="K17" s="6"/>
      <c r="L17" s="67" t="str">
        <f>($A$3)</f>
        <v>ifj. Farkas</v>
      </c>
      <c r="M17" s="6"/>
      <c r="N17" s="7">
        <v>4</v>
      </c>
      <c r="O17" s="58" t="s">
        <v>1</v>
      </c>
      <c r="P17" s="7">
        <v>3</v>
      </c>
      <c r="Q17" s="6"/>
      <c r="R17" s="6" t="str">
        <f>($A$9)</f>
        <v>Incze</v>
      </c>
      <c r="S17" s="6"/>
      <c r="T17" s="6"/>
      <c r="U17" s="6"/>
      <c r="V17" s="6"/>
      <c r="W17" s="78" t="s">
        <v>148</v>
      </c>
      <c r="X17" s="78"/>
      <c r="Y17" s="78"/>
      <c r="Z17" s="78"/>
      <c r="AA17" s="78"/>
      <c r="AB17" s="78" t="s">
        <v>152</v>
      </c>
      <c r="AC17" s="78"/>
      <c r="AD17" s="78"/>
      <c r="AE17" s="78"/>
      <c r="AF17" s="6"/>
      <c r="AG17" s="6"/>
      <c r="AQ17" s="60"/>
    </row>
    <row r="18" spans="1:44" ht="20.25" x14ac:dyDescent="0.3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7" t="str">
        <f>($A$4)</f>
        <v>Kiss I.</v>
      </c>
      <c r="M18" s="2"/>
      <c r="N18" s="7">
        <v>2</v>
      </c>
      <c r="O18" s="58" t="s">
        <v>1</v>
      </c>
      <c r="P18" s="7">
        <v>1</v>
      </c>
      <c r="Q18" s="2"/>
      <c r="R18" s="6" t="str">
        <f>($A$8)</f>
        <v>Böcskei B.</v>
      </c>
      <c r="S18" s="6"/>
      <c r="T18" s="2"/>
      <c r="U18" s="2"/>
      <c r="V18" s="6"/>
      <c r="W18" s="79" t="s">
        <v>19</v>
      </c>
      <c r="X18" s="79"/>
      <c r="Y18" s="79"/>
      <c r="Z18" s="79"/>
      <c r="AA18" s="79"/>
      <c r="AB18" s="79"/>
      <c r="AC18" s="79"/>
      <c r="AD18" s="79"/>
      <c r="AE18" s="78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25" x14ac:dyDescent="0.3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7" t="str">
        <f>($A$5)</f>
        <v>Koczor</v>
      </c>
      <c r="M19" s="2"/>
      <c r="N19" s="7">
        <v>2</v>
      </c>
      <c r="O19" s="58" t="s">
        <v>1</v>
      </c>
      <c r="P19" s="7">
        <v>0</v>
      </c>
      <c r="Q19" s="6"/>
      <c r="R19" s="6" t="str">
        <f>($A$7)</f>
        <v>Kondor G.</v>
      </c>
      <c r="S19" s="6"/>
      <c r="T19" s="2"/>
      <c r="U19" s="2"/>
      <c r="V19" s="6"/>
      <c r="W19" s="79" t="s">
        <v>18</v>
      </c>
      <c r="X19" s="79"/>
      <c r="Y19" s="79"/>
      <c r="Z19" s="79"/>
      <c r="AA19" s="79"/>
      <c r="AB19" s="79"/>
      <c r="AC19" s="79"/>
      <c r="AD19" s="79"/>
      <c r="AE19" s="78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25" x14ac:dyDescent="0.3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7" t="str">
        <f>($A$6)</f>
        <v>Gyenes</v>
      </c>
      <c r="M20" s="2"/>
      <c r="N20" s="7" t="s">
        <v>0</v>
      </c>
      <c r="O20" s="58" t="s">
        <v>1</v>
      </c>
      <c r="P20" s="7" t="s">
        <v>0</v>
      </c>
      <c r="Q20" s="2"/>
      <c r="R20" s="6" t="str">
        <f>($A$10)</f>
        <v>kimaradó</v>
      </c>
      <c r="S20" s="6"/>
      <c r="T20" s="2"/>
      <c r="U20" s="2"/>
      <c r="V20" s="6"/>
      <c r="W20" s="79"/>
      <c r="X20" s="79"/>
      <c r="Y20" s="79"/>
      <c r="Z20" s="79"/>
      <c r="AA20" s="79"/>
      <c r="AB20" s="79"/>
      <c r="AC20" s="79"/>
      <c r="AD20" s="79"/>
      <c r="AE20" s="78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25" x14ac:dyDescent="0.3">
      <c r="A22" s="9">
        <v>3</v>
      </c>
      <c r="B22" s="68"/>
      <c r="C22" s="6"/>
      <c r="D22" s="8"/>
      <c r="E22" s="6"/>
      <c r="F22" s="6"/>
      <c r="G22" s="6"/>
      <c r="H22" s="6"/>
      <c r="I22" s="6"/>
      <c r="J22" s="6"/>
      <c r="K22" s="6"/>
      <c r="L22" s="67" t="str">
        <f>($A$3)</f>
        <v>ifj. Farkas</v>
      </c>
      <c r="M22" s="6"/>
      <c r="N22" s="7">
        <v>4</v>
      </c>
      <c r="O22" s="58" t="s">
        <v>1</v>
      </c>
      <c r="P22" s="7">
        <v>2</v>
      </c>
      <c r="Q22" s="6"/>
      <c r="R22" s="6" t="str">
        <f>($A$8)</f>
        <v>Böcskei B.</v>
      </c>
      <c r="S22" s="6"/>
      <c r="T22" s="6"/>
      <c r="U22" s="6"/>
      <c r="V22" s="6"/>
      <c r="W22" s="78" t="s">
        <v>17</v>
      </c>
      <c r="X22" s="78"/>
      <c r="Y22" s="78"/>
      <c r="Z22" s="78"/>
      <c r="AA22" s="78"/>
      <c r="AB22" s="78" t="s">
        <v>151</v>
      </c>
      <c r="AC22" s="78"/>
      <c r="AD22" s="78"/>
      <c r="AE22" s="78"/>
      <c r="AF22" s="6"/>
      <c r="AG22" s="6"/>
      <c r="AQ22" s="60"/>
    </row>
    <row r="23" spans="1:44" ht="20.25" x14ac:dyDescent="0.3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7" t="str">
        <f>($A$4)</f>
        <v>Kiss I.</v>
      </c>
      <c r="M23" s="2"/>
      <c r="N23" s="7">
        <v>1</v>
      </c>
      <c r="O23" s="58" t="s">
        <v>1</v>
      </c>
      <c r="P23" s="7">
        <v>0</v>
      </c>
      <c r="Q23" s="2"/>
      <c r="R23" s="6" t="str">
        <f>($A$7)</f>
        <v>Kondor G.</v>
      </c>
      <c r="S23" s="6"/>
      <c r="T23" s="2"/>
      <c r="U23" s="2"/>
      <c r="V23" s="6"/>
      <c r="W23" s="79" t="s">
        <v>16</v>
      </c>
      <c r="X23" s="79"/>
      <c r="Y23" s="79"/>
      <c r="Z23" s="79"/>
      <c r="AA23" s="79"/>
      <c r="AB23" s="79"/>
      <c r="AC23" s="79"/>
      <c r="AD23" s="79"/>
      <c r="AE23" s="78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25" x14ac:dyDescent="0.3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7" t="str">
        <f>($A$5)</f>
        <v>Koczor</v>
      </c>
      <c r="M24" s="2"/>
      <c r="N24" s="7">
        <v>3</v>
      </c>
      <c r="O24" s="58" t="s">
        <v>1</v>
      </c>
      <c r="P24" s="7">
        <v>1</v>
      </c>
      <c r="Q24" s="6"/>
      <c r="R24" s="6" t="str">
        <f>($A$6)</f>
        <v>Gyenes</v>
      </c>
      <c r="S24" s="6"/>
      <c r="T24" s="2"/>
      <c r="U24" s="2"/>
      <c r="V24" s="6"/>
      <c r="W24" s="79" t="s">
        <v>15</v>
      </c>
      <c r="X24" s="79"/>
      <c r="Y24" s="79"/>
      <c r="Z24" s="79"/>
      <c r="AA24" s="79"/>
      <c r="AB24" s="79"/>
      <c r="AC24" s="79"/>
      <c r="AD24" s="79"/>
      <c r="AE24" s="78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25" x14ac:dyDescent="0.3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7" t="str">
        <f>($A$9)</f>
        <v>Incze</v>
      </c>
      <c r="M25" s="2"/>
      <c r="N25" s="7" t="s">
        <v>0</v>
      </c>
      <c r="O25" s="58" t="s">
        <v>1</v>
      </c>
      <c r="P25" s="7" t="s">
        <v>0</v>
      </c>
      <c r="Q25" s="2"/>
      <c r="R25" s="6" t="str">
        <f>($A$10)</f>
        <v>kimaradó</v>
      </c>
      <c r="S25" s="6"/>
      <c r="T25" s="2"/>
      <c r="U25" s="2"/>
      <c r="V25" s="6"/>
      <c r="W25" s="79"/>
      <c r="X25" s="79"/>
      <c r="Y25" s="79"/>
      <c r="Z25" s="79"/>
      <c r="AA25" s="79"/>
      <c r="AB25" s="79"/>
      <c r="AC25" s="79"/>
      <c r="AD25" s="79"/>
      <c r="AE25" s="78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25" x14ac:dyDescent="0.3">
      <c r="A27" s="9">
        <v>4</v>
      </c>
      <c r="B27" s="68"/>
      <c r="C27" s="6"/>
      <c r="D27" s="8"/>
      <c r="E27" s="6"/>
      <c r="F27" s="6"/>
      <c r="G27" s="6"/>
      <c r="H27" s="6"/>
      <c r="I27" s="6"/>
      <c r="J27" s="6"/>
      <c r="K27" s="6"/>
      <c r="L27" s="67" t="str">
        <f>($A$3)</f>
        <v>ifj. Farkas</v>
      </c>
      <c r="M27" s="6"/>
      <c r="N27" s="7">
        <v>1</v>
      </c>
      <c r="O27" s="58" t="s">
        <v>1</v>
      </c>
      <c r="P27" s="7">
        <v>0</v>
      </c>
      <c r="Q27" s="6"/>
      <c r="R27" s="6" t="str">
        <f>($A$7)</f>
        <v>Kondor G.</v>
      </c>
      <c r="S27" s="6"/>
      <c r="T27" s="6"/>
      <c r="U27" s="6"/>
      <c r="V27" s="6"/>
      <c r="W27" s="78" t="s">
        <v>142</v>
      </c>
      <c r="X27" s="78"/>
      <c r="Y27" s="78"/>
      <c r="Z27" s="78"/>
      <c r="AA27" s="78"/>
      <c r="AB27" s="78" t="s">
        <v>149</v>
      </c>
      <c r="AC27" s="78"/>
      <c r="AD27" s="78"/>
      <c r="AE27" s="78"/>
      <c r="AF27" s="6"/>
      <c r="AG27" s="6"/>
      <c r="AQ27" s="60"/>
    </row>
    <row r="28" spans="1:44" ht="20.25" x14ac:dyDescent="0.3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7" t="str">
        <f>($A$4)</f>
        <v>Kiss I.</v>
      </c>
      <c r="M28" s="2"/>
      <c r="N28" s="7">
        <v>1</v>
      </c>
      <c r="O28" s="58" t="s">
        <v>1</v>
      </c>
      <c r="P28" s="7">
        <v>2</v>
      </c>
      <c r="Q28" s="2"/>
      <c r="R28" s="6" t="str">
        <f>($A$6)</f>
        <v>Gyenes</v>
      </c>
      <c r="S28" s="6"/>
      <c r="T28" s="2"/>
      <c r="U28" s="2"/>
      <c r="V28" s="6"/>
      <c r="W28" s="79" t="s">
        <v>144</v>
      </c>
      <c r="X28" s="79"/>
      <c r="Y28" s="79"/>
      <c r="Z28" s="78"/>
      <c r="AA28" s="81"/>
      <c r="AB28" s="80"/>
      <c r="AC28" s="81"/>
      <c r="AD28" s="79"/>
      <c r="AE28" s="78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25" x14ac:dyDescent="0.3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7" t="str">
        <f>($A$5)</f>
        <v>Koczor</v>
      </c>
      <c r="M29" s="2"/>
      <c r="N29" s="7" t="s">
        <v>0</v>
      </c>
      <c r="O29" s="58" t="s">
        <v>1</v>
      </c>
      <c r="P29" s="7" t="s">
        <v>0</v>
      </c>
      <c r="Q29" s="6"/>
      <c r="R29" s="6" t="str">
        <f>($A$10)</f>
        <v>kimaradó</v>
      </c>
      <c r="S29" s="6"/>
      <c r="T29" s="2"/>
      <c r="U29" s="2"/>
      <c r="V29" s="6"/>
      <c r="W29" s="79"/>
      <c r="X29" s="79"/>
      <c r="Y29" s="79"/>
      <c r="Z29" s="78"/>
      <c r="AA29" s="78"/>
      <c r="AB29" s="78"/>
      <c r="AC29" s="78"/>
      <c r="AD29" s="79"/>
      <c r="AE29" s="78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25" x14ac:dyDescent="0.3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7" t="str">
        <f>($A$8)</f>
        <v>Böcskei B.</v>
      </c>
      <c r="M30" s="2"/>
      <c r="N30" s="7">
        <v>0</v>
      </c>
      <c r="O30" s="58" t="s">
        <v>1</v>
      </c>
      <c r="P30" s="7">
        <v>0</v>
      </c>
      <c r="Q30" s="2"/>
      <c r="R30" s="6" t="str">
        <f>($A$9)</f>
        <v>Incze</v>
      </c>
      <c r="S30" s="6"/>
      <c r="T30" s="2"/>
      <c r="U30" s="2"/>
      <c r="V30" s="6"/>
      <c r="W30" s="79" t="s">
        <v>145</v>
      </c>
      <c r="X30" s="79"/>
      <c r="Y30" s="79"/>
      <c r="Z30" s="78"/>
      <c r="AA30" s="81"/>
      <c r="AB30" s="80"/>
      <c r="AC30" s="81"/>
      <c r="AD30" s="79"/>
      <c r="AE30" s="78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25" x14ac:dyDescent="0.3">
      <c r="A32" s="9">
        <v>5</v>
      </c>
      <c r="B32" s="68"/>
      <c r="C32" s="6"/>
      <c r="D32" s="8"/>
      <c r="E32" s="6"/>
      <c r="F32" s="6"/>
      <c r="G32" s="6"/>
      <c r="H32" s="6"/>
      <c r="I32" s="6"/>
      <c r="J32" s="6"/>
      <c r="K32" s="6"/>
      <c r="L32" s="67" t="str">
        <f>($A$3)</f>
        <v>ifj. Farkas</v>
      </c>
      <c r="M32" s="6"/>
      <c r="N32" s="7">
        <v>3</v>
      </c>
      <c r="O32" s="58" t="s">
        <v>1</v>
      </c>
      <c r="P32" s="7">
        <v>2</v>
      </c>
      <c r="Q32" s="6"/>
      <c r="R32" s="6" t="str">
        <f>($A$6)</f>
        <v>Gyenes</v>
      </c>
      <c r="S32" s="6"/>
      <c r="T32" s="6"/>
      <c r="U32" s="6"/>
      <c r="V32" s="6"/>
      <c r="W32" s="78" t="s">
        <v>139</v>
      </c>
      <c r="X32" s="78"/>
      <c r="Y32" s="78"/>
      <c r="Z32" s="78"/>
      <c r="AA32" s="78"/>
      <c r="AB32" s="78" t="s">
        <v>150</v>
      </c>
      <c r="AC32" s="78"/>
      <c r="AD32" s="78"/>
      <c r="AE32" s="78"/>
      <c r="AF32" s="6"/>
      <c r="AG32" s="6"/>
      <c r="AQ32" s="60"/>
    </row>
    <row r="33" spans="1:44" ht="20.25" x14ac:dyDescent="0.3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7" t="str">
        <f>($A$4)</f>
        <v>Kiss I.</v>
      </c>
      <c r="M33" s="2"/>
      <c r="N33" s="7">
        <v>1</v>
      </c>
      <c r="O33" s="58" t="s">
        <v>1</v>
      </c>
      <c r="P33" s="7">
        <v>2</v>
      </c>
      <c r="Q33" s="2"/>
      <c r="R33" s="6" t="str">
        <f>($A$5)</f>
        <v>Koczor</v>
      </c>
      <c r="S33" s="6"/>
      <c r="T33" s="2"/>
      <c r="U33" s="2"/>
      <c r="V33" s="6"/>
      <c r="W33" s="79" t="s">
        <v>140</v>
      </c>
      <c r="X33" s="79"/>
      <c r="Y33" s="79"/>
      <c r="Z33" s="78"/>
      <c r="AA33" s="81"/>
      <c r="AB33" s="80"/>
      <c r="AC33" s="81"/>
      <c r="AD33" s="79"/>
      <c r="AE33" s="78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25" x14ac:dyDescent="0.3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7" t="str">
        <f>($A$7)</f>
        <v>Kondor G.</v>
      </c>
      <c r="M34" s="2"/>
      <c r="N34" s="7">
        <v>1</v>
      </c>
      <c r="O34" s="58" t="s">
        <v>1</v>
      </c>
      <c r="P34" s="7">
        <v>0</v>
      </c>
      <c r="Q34" s="6"/>
      <c r="R34" s="6" t="str">
        <f>($A$9)</f>
        <v>Incze</v>
      </c>
      <c r="S34" s="6"/>
      <c r="T34" s="2"/>
      <c r="U34" s="2"/>
      <c r="V34" s="6"/>
      <c r="W34" s="79" t="s">
        <v>141</v>
      </c>
      <c r="X34" s="79"/>
      <c r="Y34" s="79"/>
      <c r="Z34" s="78"/>
      <c r="AA34" s="78"/>
      <c r="AB34" s="78"/>
      <c r="AC34" s="78"/>
      <c r="AD34" s="79"/>
      <c r="AE34" s="78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25" x14ac:dyDescent="0.3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7" t="str">
        <f>($A$8)</f>
        <v>Böcskei B.</v>
      </c>
      <c r="M35" s="2"/>
      <c r="N35" s="7" t="s">
        <v>0</v>
      </c>
      <c r="O35" s="58" t="s">
        <v>1</v>
      </c>
      <c r="P35" s="7" t="s">
        <v>0</v>
      </c>
      <c r="Q35" s="2"/>
      <c r="R35" s="6" t="str">
        <f>($A$10)</f>
        <v>kimaradó</v>
      </c>
      <c r="S35" s="6"/>
      <c r="T35" s="2"/>
      <c r="U35" s="2"/>
      <c r="V35" s="6"/>
      <c r="W35" s="79"/>
      <c r="X35" s="79"/>
      <c r="Y35" s="79"/>
      <c r="Z35" s="78"/>
      <c r="AA35" s="81"/>
      <c r="AB35" s="80"/>
      <c r="AC35" s="81"/>
      <c r="AD35" s="79"/>
      <c r="AE35" s="78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25" x14ac:dyDescent="0.3">
      <c r="A37" s="9">
        <v>6</v>
      </c>
      <c r="B37" s="68"/>
      <c r="C37" s="6"/>
      <c r="D37" s="8"/>
      <c r="E37" s="6"/>
      <c r="F37" s="6"/>
      <c r="G37" s="6"/>
      <c r="H37" s="6"/>
      <c r="I37" s="6"/>
      <c r="J37" s="6"/>
      <c r="K37" s="6"/>
      <c r="L37" s="67" t="str">
        <f>($A$3)</f>
        <v>ifj. Farkas</v>
      </c>
      <c r="M37" s="6"/>
      <c r="N37" s="7">
        <v>5</v>
      </c>
      <c r="O37" s="58" t="s">
        <v>1</v>
      </c>
      <c r="P37" s="7">
        <v>0</v>
      </c>
      <c r="Q37" s="6"/>
      <c r="R37" s="6" t="str">
        <f>($A$5)</f>
        <v>Koczor</v>
      </c>
      <c r="S37" s="6"/>
      <c r="T37" s="6"/>
      <c r="U37" s="6"/>
      <c r="V37" s="6"/>
      <c r="W37" s="78" t="s">
        <v>148</v>
      </c>
      <c r="X37" s="78"/>
      <c r="Y37" s="78"/>
      <c r="Z37" s="78"/>
      <c r="AA37" s="78"/>
      <c r="AB37" s="78" t="s">
        <v>143</v>
      </c>
      <c r="AC37" s="78"/>
      <c r="AD37" s="78"/>
      <c r="AE37" s="78"/>
      <c r="AF37" s="6"/>
      <c r="AG37" s="6"/>
      <c r="AQ37" s="60"/>
    </row>
    <row r="38" spans="1:44" ht="20.25" x14ac:dyDescent="0.3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7" t="str">
        <f>($A$4)</f>
        <v>Kiss I.</v>
      </c>
      <c r="M38" s="2"/>
      <c r="N38" s="7" t="s">
        <v>0</v>
      </c>
      <c r="O38" s="58" t="s">
        <v>1</v>
      </c>
      <c r="P38" s="7" t="s">
        <v>0</v>
      </c>
      <c r="Q38" s="2"/>
      <c r="R38" s="6" t="str">
        <f>($A$10)</f>
        <v>kimaradó</v>
      </c>
      <c r="S38" s="6"/>
      <c r="T38" s="2"/>
      <c r="U38" s="2"/>
      <c r="V38" s="6"/>
      <c r="W38" s="79"/>
      <c r="X38" s="79"/>
      <c r="Y38" s="79"/>
      <c r="Z38" s="78"/>
      <c r="AA38" s="81"/>
      <c r="AB38" s="80"/>
      <c r="AC38" s="81"/>
      <c r="AD38" s="79"/>
      <c r="AE38" s="78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25" x14ac:dyDescent="0.3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7" t="str">
        <f>($A$6)</f>
        <v>Gyenes</v>
      </c>
      <c r="M39" s="2"/>
      <c r="N39" s="7">
        <v>0</v>
      </c>
      <c r="O39" s="58" t="s">
        <v>1</v>
      </c>
      <c r="P39" s="7">
        <v>2</v>
      </c>
      <c r="Q39" s="6"/>
      <c r="R39" s="6" t="str">
        <f>($A$9)</f>
        <v>Incze</v>
      </c>
      <c r="S39" s="6"/>
      <c r="T39" s="2"/>
      <c r="U39" s="2"/>
      <c r="V39" s="6"/>
      <c r="W39" s="79" t="s">
        <v>19</v>
      </c>
      <c r="X39" s="79"/>
      <c r="Y39" s="79"/>
      <c r="Z39" s="78"/>
      <c r="AA39" s="78"/>
      <c r="AB39" s="78"/>
      <c r="AC39" s="78"/>
      <c r="AD39" s="79"/>
      <c r="AE39" s="78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25" x14ac:dyDescent="0.3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7" t="str">
        <f>($A$7)</f>
        <v>Kondor G.</v>
      </c>
      <c r="M40" s="2"/>
      <c r="N40" s="7">
        <v>0</v>
      </c>
      <c r="O40" s="58" t="s">
        <v>1</v>
      </c>
      <c r="P40" s="7">
        <v>0</v>
      </c>
      <c r="Q40" s="2"/>
      <c r="R40" s="6" t="str">
        <f>($A$8)</f>
        <v>Böcskei B.</v>
      </c>
      <c r="S40" s="6"/>
      <c r="T40" s="2"/>
      <c r="U40" s="2"/>
      <c r="V40" s="6"/>
      <c r="W40" s="79" t="s">
        <v>18</v>
      </c>
      <c r="X40" s="79"/>
      <c r="Y40" s="79"/>
      <c r="Z40" s="78"/>
      <c r="AA40" s="81"/>
      <c r="AB40" s="80"/>
      <c r="AC40" s="81"/>
      <c r="AD40" s="79"/>
      <c r="AE40" s="78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25" x14ac:dyDescent="0.3">
      <c r="A42" s="9">
        <v>7</v>
      </c>
      <c r="B42" s="68"/>
      <c r="C42" s="6"/>
      <c r="D42" s="8"/>
      <c r="E42" s="6"/>
      <c r="F42" s="6"/>
      <c r="G42" s="6"/>
      <c r="H42" s="6"/>
      <c r="I42" s="6"/>
      <c r="J42" s="6"/>
      <c r="K42" s="6"/>
      <c r="L42" s="67" t="str">
        <f>($A$3)</f>
        <v>ifj. Farkas</v>
      </c>
      <c r="M42" s="6"/>
      <c r="N42" s="7">
        <v>2</v>
      </c>
      <c r="O42" s="58" t="s">
        <v>1</v>
      </c>
      <c r="P42" s="7">
        <v>2</v>
      </c>
      <c r="Q42" s="6"/>
      <c r="R42" s="6" t="str">
        <f>($A$4)</f>
        <v>Kiss I.</v>
      </c>
      <c r="S42" s="6"/>
      <c r="T42" s="6"/>
      <c r="U42" s="6"/>
      <c r="V42" s="6"/>
      <c r="W42" s="78" t="s">
        <v>148</v>
      </c>
      <c r="X42" s="78"/>
      <c r="Y42" s="78"/>
      <c r="Z42" s="78"/>
      <c r="AA42" s="78"/>
      <c r="AB42" s="78" t="s">
        <v>154</v>
      </c>
      <c r="AC42" s="78"/>
      <c r="AD42" s="78"/>
      <c r="AE42" s="78"/>
      <c r="AF42" s="6"/>
      <c r="AG42" s="6"/>
      <c r="AQ42" s="60"/>
    </row>
    <row r="43" spans="1:44" ht="20.25" x14ac:dyDescent="0.3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7" t="str">
        <f>($A$5)</f>
        <v>Koczor</v>
      </c>
      <c r="M43" s="2"/>
      <c r="N43" s="7">
        <v>0</v>
      </c>
      <c r="O43" s="58" t="s">
        <v>1</v>
      </c>
      <c r="P43" s="7">
        <v>1</v>
      </c>
      <c r="Q43" s="2"/>
      <c r="R43" s="6" t="str">
        <f>($A$9)</f>
        <v>Incze</v>
      </c>
      <c r="S43" s="6"/>
      <c r="T43" s="2"/>
      <c r="U43" s="2"/>
      <c r="V43" s="6"/>
      <c r="W43" s="79" t="s">
        <v>19</v>
      </c>
      <c r="X43" s="79"/>
      <c r="Y43" s="79"/>
      <c r="Z43" s="78"/>
      <c r="AA43" s="81"/>
      <c r="AB43" s="80"/>
      <c r="AC43" s="81"/>
      <c r="AD43" s="79"/>
      <c r="AE43" s="78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25" x14ac:dyDescent="0.3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7" t="str">
        <f>($A$6)</f>
        <v>Gyenes</v>
      </c>
      <c r="M44" s="2"/>
      <c r="N44" s="7">
        <v>1</v>
      </c>
      <c r="O44" s="58" t="s">
        <v>1</v>
      </c>
      <c r="P44" s="7">
        <v>1</v>
      </c>
      <c r="Q44" s="6"/>
      <c r="R44" s="6" t="str">
        <f>($A$8)</f>
        <v>Böcskei B.</v>
      </c>
      <c r="S44" s="6"/>
      <c r="T44" s="2"/>
      <c r="U44" s="2"/>
      <c r="V44" s="6"/>
      <c r="W44" s="79" t="s">
        <v>18</v>
      </c>
      <c r="X44" s="79"/>
      <c r="Y44" s="79"/>
      <c r="Z44" s="78"/>
      <c r="AA44" s="78"/>
      <c r="AB44" s="78"/>
      <c r="AC44" s="78"/>
      <c r="AD44" s="79"/>
      <c r="AE44" s="78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25" x14ac:dyDescent="0.3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7" t="str">
        <f>($A$7)</f>
        <v>Kondor G.</v>
      </c>
      <c r="M45" s="2"/>
      <c r="N45" s="7" t="s">
        <v>0</v>
      </c>
      <c r="O45" s="58" t="s">
        <v>1</v>
      </c>
      <c r="P45" s="7" t="s">
        <v>0</v>
      </c>
      <c r="Q45" s="2"/>
      <c r="R45" s="6" t="str">
        <f>($A$10)</f>
        <v>kimaradó</v>
      </c>
      <c r="S45" s="6"/>
      <c r="T45" s="2"/>
      <c r="U45" s="2"/>
      <c r="V45" s="6"/>
      <c r="W45" s="79"/>
      <c r="X45" s="79"/>
      <c r="Y45" s="79"/>
      <c r="Z45" s="78"/>
      <c r="AA45" s="81"/>
      <c r="AB45" s="80"/>
      <c r="AC45" s="81"/>
      <c r="AD45" s="79"/>
      <c r="AE45" s="78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26" priority="1" stopIfTrue="1" operator="equal">
      <formula>"g"</formula>
    </cfRule>
    <cfRule type="cellIs" dxfId="25" priority="2" stopIfTrue="1" operator="equal">
      <formula>"d"</formula>
    </cfRule>
    <cfRule type="cellIs" dxfId="24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55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81" t="s">
        <v>114</v>
      </c>
      <c r="AJ1" s="181"/>
      <c r="AK1" s="181"/>
      <c r="AL1" s="181"/>
      <c r="AM1" s="181"/>
      <c r="AN1" s="181"/>
      <c r="AO1" s="181"/>
      <c r="AP1" s="3"/>
      <c r="AQ1" s="74"/>
      <c r="AR1" s="3"/>
      <c r="AS1" s="3"/>
      <c r="AT1" s="3"/>
    </row>
    <row r="2" spans="1:49" ht="33.75" customHeight="1" thickTop="1" thickBot="1" x14ac:dyDescent="0.4">
      <c r="A2" s="54" t="s">
        <v>128</v>
      </c>
      <c r="B2" s="51" t="str">
        <f>(A3)</f>
        <v>Debreczy I.</v>
      </c>
      <c r="C2" s="53"/>
      <c r="D2" s="51"/>
      <c r="E2" s="51"/>
      <c r="F2" s="52" t="str">
        <f>(A4)</f>
        <v>Rákos</v>
      </c>
      <c r="G2" s="51"/>
      <c r="H2" s="51"/>
      <c r="I2" s="51"/>
      <c r="J2" s="52" t="str">
        <f>(A5)</f>
        <v>Dávid</v>
      </c>
      <c r="K2" s="51"/>
      <c r="L2" s="51"/>
      <c r="M2" s="51"/>
      <c r="N2" s="52" t="str">
        <f>(A6)</f>
        <v>Plemic</v>
      </c>
      <c r="O2" s="51"/>
      <c r="P2" s="51"/>
      <c r="Q2" s="51"/>
      <c r="R2" s="52" t="str">
        <f>(A7)</f>
        <v>Nagy A.</v>
      </c>
      <c r="S2" s="51"/>
      <c r="T2" s="51"/>
      <c r="U2" s="51"/>
      <c r="V2" s="52" t="str">
        <f>(A8)</f>
        <v>Papp-Takács</v>
      </c>
      <c r="W2" s="51"/>
      <c r="X2" s="51"/>
      <c r="Y2" s="51"/>
      <c r="Z2" s="52" t="str">
        <f>(A9)</f>
        <v>Csorba G.</v>
      </c>
      <c r="AA2" s="51"/>
      <c r="AB2" s="51"/>
      <c r="AC2" s="51"/>
      <c r="AD2" s="52" t="str">
        <f>(A10)</f>
        <v>kimaradó</v>
      </c>
      <c r="AE2" s="51"/>
      <c r="AF2" s="51"/>
      <c r="AG2" s="51"/>
      <c r="AH2" s="50"/>
      <c r="AI2" s="49" t="s">
        <v>10</v>
      </c>
      <c r="AJ2" s="48" t="s">
        <v>9</v>
      </c>
      <c r="AK2" s="48" t="s">
        <v>8</v>
      </c>
      <c r="AL2" s="48" t="s">
        <v>7</v>
      </c>
      <c r="AM2" s="47" t="s">
        <v>6</v>
      </c>
      <c r="AN2" s="47" t="s">
        <v>5</v>
      </c>
      <c r="AO2" s="46" t="s">
        <v>4</v>
      </c>
      <c r="AP2" s="3"/>
      <c r="AQ2" s="46" t="s">
        <v>3</v>
      </c>
      <c r="AR2" s="73"/>
      <c r="AS2" s="45" t="s">
        <v>2</v>
      </c>
      <c r="AT2" s="3"/>
    </row>
    <row r="3" spans="1:49" ht="16.5" thickTop="1" x14ac:dyDescent="0.2">
      <c r="A3" s="44" t="s">
        <v>71</v>
      </c>
      <c r="B3" s="43"/>
      <c r="C3" s="42"/>
      <c r="D3" s="42"/>
      <c r="E3" s="42"/>
      <c r="F3" s="41">
        <v>7</v>
      </c>
      <c r="G3" s="29">
        <f>(N42)</f>
        <v>1</v>
      </c>
      <c r="H3" s="29">
        <f>(P42)</f>
        <v>1</v>
      </c>
      <c r="I3" s="39" t="str">
        <f>IF(G3=".","-",IF(G3&gt;H3,"g",IF(G3=H3,"d","v")))</f>
        <v>d</v>
      </c>
      <c r="J3" s="41">
        <v>6</v>
      </c>
      <c r="K3" s="40">
        <f>(N37)</f>
        <v>2</v>
      </c>
      <c r="L3" s="40">
        <f>(P37)</f>
        <v>2</v>
      </c>
      <c r="M3" s="39" t="str">
        <f>IF(K3=".","-",IF(K3&gt;L3,"g",IF(K3=L3,"d","v")))</f>
        <v>d</v>
      </c>
      <c r="N3" s="41">
        <v>5</v>
      </c>
      <c r="O3" s="40">
        <f>(N32)</f>
        <v>0</v>
      </c>
      <c r="P3" s="40">
        <f>(P32)</f>
        <v>0</v>
      </c>
      <c r="Q3" s="39" t="str">
        <f>IF(O3=".","-",IF(O3&gt;P3,"g",IF(O3=P3,"d","v")))</f>
        <v>d</v>
      </c>
      <c r="R3" s="41">
        <v>4</v>
      </c>
      <c r="S3" s="40">
        <f>(N27)</f>
        <v>3</v>
      </c>
      <c r="T3" s="40">
        <f>(P27)</f>
        <v>1</v>
      </c>
      <c r="U3" s="39" t="str">
        <f>IF(S3=".","-",IF(S3&gt;T3,"g",IF(S3=T3,"d","v")))</f>
        <v>g</v>
      </c>
      <c r="V3" s="41">
        <v>3</v>
      </c>
      <c r="W3" s="40">
        <f>(N22)</f>
        <v>1</v>
      </c>
      <c r="X3" s="40">
        <f>(P22)</f>
        <v>0</v>
      </c>
      <c r="Y3" s="39" t="str">
        <f>IF(W3=".","-",IF(W3&gt;X3,"g",IF(W3=X3,"d","v")))</f>
        <v>g</v>
      </c>
      <c r="Z3" s="41">
        <v>2</v>
      </c>
      <c r="AA3" s="40">
        <f>(N17)</f>
        <v>2</v>
      </c>
      <c r="AB3" s="40">
        <f>(P17)</f>
        <v>0</v>
      </c>
      <c r="AC3" s="39" t="str">
        <f t="shared" ref="AC3:AC8" si="0">IF(AA3=".","-",IF(AA3&gt;AB3,"g",IF(AA3=AB3,"d","v")))</f>
        <v>g</v>
      </c>
      <c r="AD3" s="41">
        <v>1</v>
      </c>
      <c r="AE3" s="40" t="str">
        <f>(N12)</f>
        <v>.</v>
      </c>
      <c r="AF3" s="40" t="str">
        <f>(P12)</f>
        <v>.</v>
      </c>
      <c r="AG3" s="39" t="str">
        <f t="shared" ref="AG3:AG9" si="1">IF(AE3=".","-",IF(AE3&gt;AF3,"g",IF(AE3=AF3,"d","v")))</f>
        <v>-</v>
      </c>
      <c r="AH3" s="63"/>
      <c r="AI3" s="38">
        <f t="shared" ref="AI3:AI10" si="2">SUM(AJ3:AL3)</f>
        <v>6</v>
      </c>
      <c r="AJ3" s="37">
        <f t="shared" ref="AJ3:AJ10" si="3">COUNTIF(B3:AG3,"g")</f>
        <v>3</v>
      </c>
      <c r="AK3" s="37">
        <f t="shared" ref="AK3:AK10" si="4">COUNTIF(B3:AG3,"d")</f>
        <v>3</v>
      </c>
      <c r="AL3" s="37">
        <f t="shared" ref="AL3:AL10" si="5">COUNTIF(B3:AG3,"v")</f>
        <v>0</v>
      </c>
      <c r="AM3" s="28">
        <f>SUM(IF(G3&lt;&gt;".",G3)+IF(K3&lt;&gt;".",K3)+IF(O3&lt;&gt;".",O3)+IF(S3&lt;&gt;".",S3)+IF(W3&lt;&gt;".",W3)+IF(AA3&lt;&gt;".",AA3)+IF(AE3&lt;&gt;".",AE3))</f>
        <v>9</v>
      </c>
      <c r="AN3" s="28">
        <f>SUM(IF(H3&lt;&gt;".",H3)+IF(L3&lt;&gt;".",L3)+IF(P3&lt;&gt;".",P3)+IF(T3&lt;&gt;".",T3)+IF(X3&lt;&gt;".",X3)+IF(AB3&lt;&gt;".",AB3)+IF(AF3&lt;&gt;".",AF3))</f>
        <v>4</v>
      </c>
      <c r="AO3" s="36">
        <f t="shared" ref="AO3:AO10" si="6">SUM(AJ3*3+AK3*1)</f>
        <v>12</v>
      </c>
      <c r="AP3" s="4"/>
      <c r="AQ3" s="25">
        <f t="shared" ref="AQ3:AQ10" si="7">RANK(AO3,$AO$3:$AO$10,0)</f>
        <v>1</v>
      </c>
      <c r="AR3" s="70"/>
      <c r="AS3" s="69">
        <f t="shared" ref="AS3:AS10" si="8">SUM(AM3-AN3)</f>
        <v>5</v>
      </c>
      <c r="AT3" s="3"/>
      <c r="AV3" s="72"/>
      <c r="AW3" s="72"/>
    </row>
    <row r="4" spans="1:49" ht="15.75" x14ac:dyDescent="0.2">
      <c r="A4" s="35" t="s">
        <v>129</v>
      </c>
      <c r="B4" s="32">
        <v>7</v>
      </c>
      <c r="C4" s="29">
        <f>(P42)</f>
        <v>1</v>
      </c>
      <c r="D4" s="29">
        <f>(N42)</f>
        <v>1</v>
      </c>
      <c r="E4" s="31" t="str">
        <f t="shared" ref="E4:E10" si="9">IF(C4=".","-",IF(C4&gt;D4,"g",IF(C4=D4,"d","v")))</f>
        <v>d</v>
      </c>
      <c r="F4" s="34"/>
      <c r="G4" s="33"/>
      <c r="H4" s="33"/>
      <c r="I4" s="33"/>
      <c r="J4" s="32">
        <v>5</v>
      </c>
      <c r="K4" s="29">
        <f>(N33)</f>
        <v>1</v>
      </c>
      <c r="L4" s="29">
        <f>(P33)</f>
        <v>0</v>
      </c>
      <c r="M4" s="31" t="str">
        <f>IF(K4=".","-",IF(K4&gt;L4,"g",IF(K4=L4,"d","v")))</f>
        <v>g</v>
      </c>
      <c r="N4" s="32">
        <v>4</v>
      </c>
      <c r="O4" s="29">
        <f>(N28)</f>
        <v>1</v>
      </c>
      <c r="P4" s="29">
        <f>(P28)</f>
        <v>2</v>
      </c>
      <c r="Q4" s="31" t="str">
        <f>IF(O4=".","-",IF(O4&gt;P4,"g",IF(O4=P4,"d","v")))</f>
        <v>v</v>
      </c>
      <c r="R4" s="32">
        <v>3</v>
      </c>
      <c r="S4" s="29">
        <f>(N23)</f>
        <v>1</v>
      </c>
      <c r="T4" s="29">
        <f>(P23)</f>
        <v>0</v>
      </c>
      <c r="U4" s="31" t="str">
        <f>IF(S4=".","-",IF(S4&gt;T4,"g",IF(S4=T4,"d","v")))</f>
        <v>g</v>
      </c>
      <c r="V4" s="32">
        <v>2</v>
      </c>
      <c r="W4" s="29">
        <f>(N18)</f>
        <v>0</v>
      </c>
      <c r="X4" s="29">
        <f>(P18)</f>
        <v>0</v>
      </c>
      <c r="Y4" s="31" t="str">
        <f>IF(W4=".","-",IF(W4&gt;X4,"g",IF(W4=X4,"d","v")))</f>
        <v>d</v>
      </c>
      <c r="Z4" s="32">
        <v>1</v>
      </c>
      <c r="AA4" s="29">
        <f>(N13)</f>
        <v>2</v>
      </c>
      <c r="AB4" s="29">
        <f>(P13)</f>
        <v>0</v>
      </c>
      <c r="AC4" s="31" t="str">
        <f t="shared" si="0"/>
        <v>g</v>
      </c>
      <c r="AD4" s="32">
        <v>6</v>
      </c>
      <c r="AE4" s="29" t="str">
        <f>(N38)</f>
        <v>.</v>
      </c>
      <c r="AF4" s="29" t="str">
        <f>(P38)</f>
        <v>.</v>
      </c>
      <c r="AG4" s="31" t="str">
        <f t="shared" si="1"/>
        <v>-</v>
      </c>
      <c r="AH4" s="62"/>
      <c r="AI4" s="30">
        <f t="shared" si="2"/>
        <v>6</v>
      </c>
      <c r="AJ4" s="29">
        <f t="shared" si="3"/>
        <v>3</v>
      </c>
      <c r="AK4" s="29">
        <f t="shared" si="4"/>
        <v>2</v>
      </c>
      <c r="AL4" s="29">
        <f t="shared" si="5"/>
        <v>1</v>
      </c>
      <c r="AM4" s="28">
        <f>SUM(IF(C4&lt;&gt;".",C4)+IF(K4&lt;&gt;".",K4)+IF(O4&lt;&gt;".",O4)+IF(S4&lt;&gt;".",S4)+IF(W4&lt;&gt;".",W4)+IF(AA4&lt;&gt;".",AA4)+IF(AE4&lt;&gt;".",AE4))</f>
        <v>6</v>
      </c>
      <c r="AN4" s="28">
        <f>SUM(IF(D4&lt;&gt;".",D4)+IF(L4&lt;&gt;".",L4)+IF(P4&lt;&gt;".",P4)+IF(T4&lt;&gt;".",T4)+IF(X4&lt;&gt;".",X4)+IF(AB4&lt;&gt;".",AB4)+IF(AF4&lt;&gt;".",AF4))</f>
        <v>3</v>
      </c>
      <c r="AO4" s="27">
        <f t="shared" si="6"/>
        <v>11</v>
      </c>
      <c r="AP4" s="4"/>
      <c r="AQ4" s="25">
        <f t="shared" si="7"/>
        <v>2</v>
      </c>
      <c r="AR4" s="70"/>
      <c r="AS4" s="69">
        <f t="shared" si="8"/>
        <v>3</v>
      </c>
      <c r="AT4" s="3"/>
    </row>
    <row r="5" spans="1:49" ht="15.75" x14ac:dyDescent="0.2">
      <c r="A5" s="35" t="s">
        <v>130</v>
      </c>
      <c r="B5" s="32">
        <v>6</v>
      </c>
      <c r="C5" s="29">
        <f>(P37)</f>
        <v>2</v>
      </c>
      <c r="D5" s="29">
        <f>(N37)</f>
        <v>2</v>
      </c>
      <c r="E5" s="31" t="str">
        <f t="shared" si="9"/>
        <v>d</v>
      </c>
      <c r="F5" s="32">
        <v>5</v>
      </c>
      <c r="G5" s="29">
        <f>(P33)</f>
        <v>0</v>
      </c>
      <c r="H5" s="29">
        <f>(N33)</f>
        <v>1</v>
      </c>
      <c r="I5" s="31" t="str">
        <f t="shared" ref="I5:I10" si="10">IF(G5=".","-",IF(G5&gt;H5,"g",IF(G5=H5,"d","v")))</f>
        <v>v</v>
      </c>
      <c r="J5" s="34"/>
      <c r="K5" s="33"/>
      <c r="L5" s="33"/>
      <c r="M5" s="33"/>
      <c r="N5" s="32">
        <v>3</v>
      </c>
      <c r="O5" s="29">
        <f>(N24)</f>
        <v>0</v>
      </c>
      <c r="P5" s="29">
        <f>(P24)</f>
        <v>0</v>
      </c>
      <c r="Q5" s="31" t="str">
        <f>IF(O5=".","-",IF(O5&gt;P5,"g",IF(O5=P5,"d","v")))</f>
        <v>d</v>
      </c>
      <c r="R5" s="32">
        <v>2</v>
      </c>
      <c r="S5" s="29">
        <f>(N19)</f>
        <v>0</v>
      </c>
      <c r="T5" s="29">
        <f>(P19)</f>
        <v>3</v>
      </c>
      <c r="U5" s="31" t="str">
        <f>IF(S5=".","-",IF(S5&gt;T5,"g",IF(S5=T5,"d","v")))</f>
        <v>v</v>
      </c>
      <c r="V5" s="32">
        <v>1</v>
      </c>
      <c r="W5" s="29">
        <f>(N14)</f>
        <v>0</v>
      </c>
      <c r="X5" s="29">
        <f>(P14)</f>
        <v>1</v>
      </c>
      <c r="Y5" s="31" t="str">
        <f>IF(W5=".","-",IF(W5&gt;X5,"g",IF(W5=X5,"d","v")))</f>
        <v>v</v>
      </c>
      <c r="Z5" s="32">
        <v>7</v>
      </c>
      <c r="AA5" s="29">
        <f>(N43)</f>
        <v>2</v>
      </c>
      <c r="AB5" s="29">
        <f>(P43)</f>
        <v>1</v>
      </c>
      <c r="AC5" s="31" t="str">
        <f t="shared" si="0"/>
        <v>g</v>
      </c>
      <c r="AD5" s="32">
        <v>4</v>
      </c>
      <c r="AE5" s="29" t="str">
        <f>(N29)</f>
        <v>.</v>
      </c>
      <c r="AF5" s="29" t="str">
        <f>(P29)</f>
        <v>.</v>
      </c>
      <c r="AG5" s="31" t="str">
        <f t="shared" si="1"/>
        <v>-</v>
      </c>
      <c r="AH5" s="62"/>
      <c r="AI5" s="30">
        <f t="shared" si="2"/>
        <v>6</v>
      </c>
      <c r="AJ5" s="29">
        <f t="shared" si="3"/>
        <v>1</v>
      </c>
      <c r="AK5" s="29">
        <f t="shared" si="4"/>
        <v>2</v>
      </c>
      <c r="AL5" s="29">
        <f t="shared" si="5"/>
        <v>3</v>
      </c>
      <c r="AM5" s="28">
        <f>SUM(IF(C5&lt;&gt;".",C5)+IF(G5&lt;&gt;".",G5)+IF(O5&lt;&gt;".",O5)+IF(S5&lt;&gt;".",S5)+IF(W5&lt;&gt;".",W5)+IF(AA5&lt;&gt;".",AA5)+IF(AE5&lt;&gt;".",AE5))</f>
        <v>4</v>
      </c>
      <c r="AN5" s="28">
        <f>SUM(IF(D5&lt;&gt;".",D5)+IF(H5&lt;&gt;".",H5)+IF(P5&lt;&gt;".",P5)+IF(T5&lt;&gt;".",T5)+IF(X5&lt;&gt;".",X5)+IF(AB5&lt;&gt;".",AB5)+IF(AF5&lt;&gt;".",AF5))</f>
        <v>8</v>
      </c>
      <c r="AO5" s="27">
        <f t="shared" si="6"/>
        <v>5</v>
      </c>
      <c r="AP5" s="4"/>
      <c r="AQ5" s="25">
        <f t="shared" si="7"/>
        <v>6</v>
      </c>
      <c r="AR5" s="70"/>
      <c r="AS5" s="69">
        <f t="shared" si="8"/>
        <v>-4</v>
      </c>
      <c r="AT5" s="3"/>
    </row>
    <row r="6" spans="1:49" ht="15.75" x14ac:dyDescent="0.2">
      <c r="A6" s="35" t="s">
        <v>131</v>
      </c>
      <c r="B6" s="32">
        <v>5</v>
      </c>
      <c r="C6" s="29">
        <f>(P32)</f>
        <v>0</v>
      </c>
      <c r="D6" s="29">
        <f>(N32)</f>
        <v>0</v>
      </c>
      <c r="E6" s="31" t="str">
        <f t="shared" si="9"/>
        <v>d</v>
      </c>
      <c r="F6" s="32">
        <v>4</v>
      </c>
      <c r="G6" s="29">
        <f>(P28)</f>
        <v>2</v>
      </c>
      <c r="H6" s="29">
        <f>(N28)</f>
        <v>1</v>
      </c>
      <c r="I6" s="31" t="str">
        <f t="shared" si="10"/>
        <v>g</v>
      </c>
      <c r="J6" s="32">
        <v>3</v>
      </c>
      <c r="K6" s="29">
        <f>(P24)</f>
        <v>0</v>
      </c>
      <c r="L6" s="29">
        <f>(N24)</f>
        <v>0</v>
      </c>
      <c r="M6" s="31" t="str">
        <f>IF(K6=".","-",IF(K6&gt;L6,"g",IF(K6=L6,"d","v")))</f>
        <v>d</v>
      </c>
      <c r="N6" s="34"/>
      <c r="O6" s="33"/>
      <c r="P6" s="33"/>
      <c r="Q6" s="33"/>
      <c r="R6" s="32">
        <v>1</v>
      </c>
      <c r="S6" s="29">
        <f>(N15)</f>
        <v>0</v>
      </c>
      <c r="T6" s="29">
        <f>(P15)</f>
        <v>3</v>
      </c>
      <c r="U6" s="31" t="str">
        <f>IF(S6=".","-",IF(S6&gt;T6,"g",IF(S6=T6,"d","v")))</f>
        <v>v</v>
      </c>
      <c r="V6" s="32">
        <v>7</v>
      </c>
      <c r="W6" s="29">
        <f>(N44)</f>
        <v>1</v>
      </c>
      <c r="X6" s="29">
        <f>(P44)</f>
        <v>0</v>
      </c>
      <c r="Y6" s="31" t="str">
        <f>IF(W6=".","-",IF(W6&gt;X6,"g",IF(W6=X6,"d","v")))</f>
        <v>g</v>
      </c>
      <c r="Z6" s="32">
        <v>6</v>
      </c>
      <c r="AA6" s="29">
        <f>(N39)</f>
        <v>0</v>
      </c>
      <c r="AB6" s="29">
        <f>(P39)</f>
        <v>0</v>
      </c>
      <c r="AC6" s="31" t="str">
        <f t="shared" si="0"/>
        <v>d</v>
      </c>
      <c r="AD6" s="32">
        <v>2</v>
      </c>
      <c r="AE6" s="29" t="str">
        <f>(N20)</f>
        <v>.</v>
      </c>
      <c r="AF6" s="29" t="str">
        <f>(P20)</f>
        <v>.</v>
      </c>
      <c r="AG6" s="31" t="str">
        <f t="shared" si="1"/>
        <v>-</v>
      </c>
      <c r="AH6" s="62"/>
      <c r="AI6" s="30">
        <f t="shared" si="2"/>
        <v>6</v>
      </c>
      <c r="AJ6" s="29">
        <f t="shared" si="3"/>
        <v>2</v>
      </c>
      <c r="AK6" s="29">
        <f t="shared" si="4"/>
        <v>3</v>
      </c>
      <c r="AL6" s="29">
        <f t="shared" si="5"/>
        <v>1</v>
      </c>
      <c r="AM6" s="28">
        <f>SUM(IF(C6&lt;&gt;".",C6)+IF(G6&lt;&gt;".",G6)+IF(K6&lt;&gt;".",K6)+IF(S6&lt;&gt;".",S6)+IF(W6&lt;&gt;".",W6)+IF(AA6&lt;&gt;".",AA6)+IF(AE6&lt;&gt;".",AE6))</f>
        <v>3</v>
      </c>
      <c r="AN6" s="28">
        <f>SUM(IF(D6&lt;&gt;".",D6)+IF(H6&lt;&gt;".",H6)+IF(L6&lt;&gt;".",L6)+IF(T6&lt;&gt;".",T6)+IF(X6&lt;&gt;".",X6)+IF(AB6&lt;&gt;".",AB6)+IF(AF6&lt;&gt;".",AF6))</f>
        <v>4</v>
      </c>
      <c r="AO6" s="27">
        <f t="shared" si="6"/>
        <v>9</v>
      </c>
      <c r="AP6" s="4"/>
      <c r="AQ6" s="25">
        <f t="shared" si="7"/>
        <v>4</v>
      </c>
      <c r="AR6" s="70"/>
      <c r="AS6" s="69">
        <f t="shared" si="8"/>
        <v>-1</v>
      </c>
      <c r="AT6" s="3"/>
      <c r="AV6" s="72"/>
      <c r="AW6" s="72"/>
    </row>
    <row r="7" spans="1:49" ht="15.75" x14ac:dyDescent="0.2">
      <c r="A7" s="35" t="s">
        <v>137</v>
      </c>
      <c r="B7" s="32">
        <v>4</v>
      </c>
      <c r="C7" s="29">
        <f>(P27)</f>
        <v>1</v>
      </c>
      <c r="D7" s="29">
        <f>(N27)</f>
        <v>3</v>
      </c>
      <c r="E7" s="31" t="str">
        <f t="shared" si="9"/>
        <v>v</v>
      </c>
      <c r="F7" s="32">
        <v>3</v>
      </c>
      <c r="G7" s="29">
        <f>(P23)</f>
        <v>0</v>
      </c>
      <c r="H7" s="29">
        <f>(N23)</f>
        <v>1</v>
      </c>
      <c r="I7" s="31" t="str">
        <f t="shared" si="10"/>
        <v>v</v>
      </c>
      <c r="J7" s="32">
        <v>2</v>
      </c>
      <c r="K7" s="29">
        <f>(P19)</f>
        <v>3</v>
      </c>
      <c r="L7" s="29">
        <f>(N19)</f>
        <v>0</v>
      </c>
      <c r="M7" s="31" t="str">
        <f>IF(K7=".","-",IF(K7&gt;L7,"g",IF(K7=L7,"d","v")))</f>
        <v>g</v>
      </c>
      <c r="N7" s="32">
        <v>1</v>
      </c>
      <c r="O7" s="29">
        <f>(P15)</f>
        <v>3</v>
      </c>
      <c r="P7" s="29">
        <f>(N15)</f>
        <v>0</v>
      </c>
      <c r="Q7" s="31" t="str">
        <f>IF(O7=".","-",IF(O7&gt;P7,"g",IF(O7=P7,"d","v")))</f>
        <v>g</v>
      </c>
      <c r="R7" s="34"/>
      <c r="S7" s="33"/>
      <c r="T7" s="33"/>
      <c r="U7" s="33"/>
      <c r="V7" s="32">
        <v>6</v>
      </c>
      <c r="W7" s="29">
        <f>(N40)</f>
        <v>1</v>
      </c>
      <c r="X7" s="29">
        <f>(P40)</f>
        <v>0</v>
      </c>
      <c r="Y7" s="31" t="str">
        <f>IF(W7=".","-",IF(W7&gt;X7,"g",IF(W7=X7,"d","v")))</f>
        <v>g</v>
      </c>
      <c r="Z7" s="32">
        <v>5</v>
      </c>
      <c r="AA7" s="29">
        <f>(N34)</f>
        <v>0</v>
      </c>
      <c r="AB7" s="29">
        <f>(P34)</f>
        <v>0</v>
      </c>
      <c r="AC7" s="31" t="str">
        <f t="shared" si="0"/>
        <v>d</v>
      </c>
      <c r="AD7" s="32">
        <v>7</v>
      </c>
      <c r="AE7" s="29" t="str">
        <f>(N45)</f>
        <v>.</v>
      </c>
      <c r="AF7" s="29" t="str">
        <f>(P45)</f>
        <v>.</v>
      </c>
      <c r="AG7" s="31" t="str">
        <f t="shared" si="1"/>
        <v>-</v>
      </c>
      <c r="AH7" s="62"/>
      <c r="AI7" s="30">
        <f t="shared" si="2"/>
        <v>6</v>
      </c>
      <c r="AJ7" s="29">
        <f t="shared" si="3"/>
        <v>3</v>
      </c>
      <c r="AK7" s="29">
        <f t="shared" si="4"/>
        <v>1</v>
      </c>
      <c r="AL7" s="29">
        <f t="shared" si="5"/>
        <v>2</v>
      </c>
      <c r="AM7" s="28">
        <f>SUM(IF(C7&lt;&gt;".",C7)+IF(G7&lt;&gt;".",G7)+IF(K7&lt;&gt;".",K7)+IF(O7&lt;&gt;".",O7)+IF(W7&lt;&gt;".",W7)+IF(AA7&lt;&gt;".",AA7)+IF(AE7&lt;&gt;".",AE7))</f>
        <v>8</v>
      </c>
      <c r="AN7" s="28">
        <f>SUM(IF(D7&lt;&gt;".",D7)+IF(H7&lt;&gt;".",H7)+IF(L7&lt;&gt;".",L7)+IF(P7&lt;&gt;".",P7)+IF(X7&lt;&gt;".",X7)+IF(AB7&lt;&gt;".",AB7)+IF(AF7&lt;&gt;".",AF7))</f>
        <v>4</v>
      </c>
      <c r="AO7" s="27">
        <f t="shared" si="6"/>
        <v>10</v>
      </c>
      <c r="AP7" s="4"/>
      <c r="AQ7" s="25">
        <f t="shared" si="7"/>
        <v>3</v>
      </c>
      <c r="AR7" s="70"/>
      <c r="AS7" s="69">
        <f t="shared" si="8"/>
        <v>4</v>
      </c>
      <c r="AT7" s="3"/>
    </row>
    <row r="8" spans="1:49" ht="15.75" x14ac:dyDescent="0.2">
      <c r="A8" s="35" t="s">
        <v>132</v>
      </c>
      <c r="B8" s="32">
        <v>3</v>
      </c>
      <c r="C8" s="29">
        <f>(P22)</f>
        <v>0</v>
      </c>
      <c r="D8" s="29">
        <f>(N22)</f>
        <v>1</v>
      </c>
      <c r="E8" s="31" t="str">
        <f t="shared" si="9"/>
        <v>v</v>
      </c>
      <c r="F8" s="32">
        <v>2</v>
      </c>
      <c r="G8" s="29">
        <f>(P18)</f>
        <v>0</v>
      </c>
      <c r="H8" s="29">
        <f>(N18)</f>
        <v>0</v>
      </c>
      <c r="I8" s="31" t="str">
        <f t="shared" si="10"/>
        <v>d</v>
      </c>
      <c r="J8" s="32">
        <v>1</v>
      </c>
      <c r="K8" s="29">
        <f>(P14)</f>
        <v>1</v>
      </c>
      <c r="L8" s="29">
        <f>(N14)</f>
        <v>0</v>
      </c>
      <c r="M8" s="31" t="str">
        <f>IF(K8=".","-",IF(K8&gt;L8,"g",IF(K8=L8,"d","v")))</f>
        <v>g</v>
      </c>
      <c r="N8" s="32">
        <v>7</v>
      </c>
      <c r="O8" s="29">
        <f>(P44)</f>
        <v>0</v>
      </c>
      <c r="P8" s="29">
        <f>(N44)</f>
        <v>1</v>
      </c>
      <c r="Q8" s="31" t="str">
        <f>IF(O8=".","-",IF(O8&gt;P8,"g",IF(O8=P8,"d","v")))</f>
        <v>v</v>
      </c>
      <c r="R8" s="32">
        <v>6</v>
      </c>
      <c r="S8" s="29">
        <f>(P40)</f>
        <v>0</v>
      </c>
      <c r="T8" s="29">
        <f>(N40)</f>
        <v>1</v>
      </c>
      <c r="U8" s="31" t="str">
        <f>IF(S8=".","-",IF(S8&gt;T8,"g",IF(S8=T8,"d","v")))</f>
        <v>v</v>
      </c>
      <c r="V8" s="34"/>
      <c r="W8" s="33"/>
      <c r="X8" s="33"/>
      <c r="Y8" s="33"/>
      <c r="Z8" s="32">
        <v>4</v>
      </c>
      <c r="AA8" s="29">
        <f>(N30)</f>
        <v>2</v>
      </c>
      <c r="AB8" s="29">
        <f>(P30)</f>
        <v>0</v>
      </c>
      <c r="AC8" s="31" t="str">
        <f t="shared" si="0"/>
        <v>g</v>
      </c>
      <c r="AD8" s="32">
        <v>5</v>
      </c>
      <c r="AE8" s="29" t="str">
        <f>(N35)</f>
        <v>.</v>
      </c>
      <c r="AF8" s="29" t="str">
        <f>(P35)</f>
        <v>.</v>
      </c>
      <c r="AG8" s="31" t="str">
        <f t="shared" si="1"/>
        <v>-</v>
      </c>
      <c r="AH8" s="62"/>
      <c r="AI8" s="30">
        <f t="shared" si="2"/>
        <v>6</v>
      </c>
      <c r="AJ8" s="29">
        <f t="shared" si="3"/>
        <v>2</v>
      </c>
      <c r="AK8" s="29">
        <f t="shared" si="4"/>
        <v>1</v>
      </c>
      <c r="AL8" s="29">
        <f t="shared" si="5"/>
        <v>3</v>
      </c>
      <c r="AM8" s="28">
        <f>SUM(IF(C8&lt;&gt;".",C8)+IF(G8&lt;&gt;".",G8)+IF(K8&lt;&gt;".",K8)+IF(S8&lt;&gt;".",S8)+IF(O8&lt;&gt;".",O8)+IF(AA8&lt;&gt;".",AA8)+IF(AE8&lt;&gt;".",AE8))</f>
        <v>3</v>
      </c>
      <c r="AN8" s="28">
        <f>SUM(IF(D8&lt;&gt;".",D8)+IF(H8&lt;&gt;".",H8)+IF(L8&lt;&gt;".",L8)+IF(T8&lt;&gt;".",T8)+IF(P8&lt;&gt;".",P8)+IF(AB8&lt;&gt;".",AB8)+IF(AF8&lt;&gt;".",AF8))</f>
        <v>3</v>
      </c>
      <c r="AO8" s="27">
        <f t="shared" si="6"/>
        <v>7</v>
      </c>
      <c r="AP8" s="4"/>
      <c r="AQ8" s="25">
        <f t="shared" si="7"/>
        <v>5</v>
      </c>
      <c r="AR8" s="70"/>
      <c r="AS8" s="69">
        <f t="shared" si="8"/>
        <v>0</v>
      </c>
      <c r="AT8" s="3"/>
      <c r="AV8" s="71"/>
      <c r="AW8" s="71"/>
    </row>
    <row r="9" spans="1:49" ht="15.75" x14ac:dyDescent="0.2">
      <c r="A9" s="35" t="s">
        <v>98</v>
      </c>
      <c r="B9" s="32">
        <v>2</v>
      </c>
      <c r="C9" s="29">
        <f>(P17)</f>
        <v>0</v>
      </c>
      <c r="D9" s="29">
        <f>(N17)</f>
        <v>2</v>
      </c>
      <c r="E9" s="31" t="str">
        <f t="shared" si="9"/>
        <v>v</v>
      </c>
      <c r="F9" s="32">
        <v>1</v>
      </c>
      <c r="G9" s="29">
        <f>(P13)</f>
        <v>0</v>
      </c>
      <c r="H9" s="29">
        <f>(N13)</f>
        <v>2</v>
      </c>
      <c r="I9" s="31" t="str">
        <f t="shared" si="10"/>
        <v>v</v>
      </c>
      <c r="J9" s="32">
        <v>7</v>
      </c>
      <c r="K9" s="29">
        <f>(P43)</f>
        <v>1</v>
      </c>
      <c r="L9" s="29">
        <f>(N43)</f>
        <v>2</v>
      </c>
      <c r="M9" s="31" t="str">
        <f>IF(K9=".","-",IF(K9&gt;L9,"g",IF(K9=L9,"d","v")))</f>
        <v>v</v>
      </c>
      <c r="N9" s="32">
        <v>6</v>
      </c>
      <c r="O9" s="29">
        <f>(P39)</f>
        <v>0</v>
      </c>
      <c r="P9" s="29">
        <f>(N39)</f>
        <v>0</v>
      </c>
      <c r="Q9" s="31" t="str">
        <f>IF(O9=".","-",IF(O9&gt;P9,"g",IF(O9=P9,"d","v")))</f>
        <v>d</v>
      </c>
      <c r="R9" s="32">
        <v>5</v>
      </c>
      <c r="S9" s="29">
        <f>(P34)</f>
        <v>0</v>
      </c>
      <c r="T9" s="29">
        <f>(N34)</f>
        <v>0</v>
      </c>
      <c r="U9" s="31" t="str">
        <f>IF(S9=".","-",IF(S9&gt;T9,"g",IF(S9=T9,"d","v")))</f>
        <v>d</v>
      </c>
      <c r="V9" s="32">
        <v>4</v>
      </c>
      <c r="W9" s="29">
        <f>(P30)</f>
        <v>0</v>
      </c>
      <c r="X9" s="29">
        <f>(N30)</f>
        <v>2</v>
      </c>
      <c r="Y9" s="31" t="str">
        <f>IF(W9=".","-",IF(W9&gt;X9,"g",IF(W9=X9,"d","v")))</f>
        <v>v</v>
      </c>
      <c r="Z9" s="34"/>
      <c r="AA9" s="33"/>
      <c r="AB9" s="33"/>
      <c r="AC9" s="33"/>
      <c r="AD9" s="32">
        <v>3</v>
      </c>
      <c r="AE9" s="29" t="str">
        <f>(N25)</f>
        <v>.</v>
      </c>
      <c r="AF9" s="29" t="str">
        <f>(P25)</f>
        <v>.</v>
      </c>
      <c r="AG9" s="31" t="str">
        <f t="shared" si="1"/>
        <v>-</v>
      </c>
      <c r="AH9" s="62"/>
      <c r="AI9" s="30">
        <f t="shared" si="2"/>
        <v>6</v>
      </c>
      <c r="AJ9" s="29">
        <f t="shared" si="3"/>
        <v>0</v>
      </c>
      <c r="AK9" s="29">
        <f t="shared" si="4"/>
        <v>2</v>
      </c>
      <c r="AL9" s="29">
        <f t="shared" si="5"/>
        <v>4</v>
      </c>
      <c r="AM9" s="28">
        <f>SUM(IF(C9&lt;&gt;".",C9)+IF(G9&lt;&gt;".",G9)+IF(K9&lt;&gt;".",K9)+IF(S9&lt;&gt;".",S9)+IF(W9&lt;&gt;".",W9)+IF(O9&lt;&gt;".",O9)+IF(AE9&lt;&gt;".",AE9))</f>
        <v>1</v>
      </c>
      <c r="AN9" s="28">
        <f>SUM(IF(D9&lt;&gt;".",D9)+IF(H9&lt;&gt;".",H9)+IF(L9&lt;&gt;".",L9)+IF(T9&lt;&gt;".",T9)+IF(X9&lt;&gt;".",X9)+IF(P9&lt;&gt;".",P9)+IF(AF9&lt;&gt;".",AF9))</f>
        <v>8</v>
      </c>
      <c r="AO9" s="27">
        <f t="shared" si="6"/>
        <v>2</v>
      </c>
      <c r="AP9" s="26"/>
      <c r="AQ9" s="25">
        <f t="shared" si="7"/>
        <v>7</v>
      </c>
      <c r="AR9" s="70"/>
      <c r="AS9" s="69">
        <f t="shared" si="8"/>
        <v>-7</v>
      </c>
      <c r="AT9" s="3"/>
    </row>
    <row r="10" spans="1:49" s="10" customFormat="1" ht="16.5" thickBot="1" x14ac:dyDescent="0.25">
      <c r="A10" s="24" t="s">
        <v>122</v>
      </c>
      <c r="B10" s="23">
        <v>1</v>
      </c>
      <c r="C10" s="18" t="str">
        <f>(P12)</f>
        <v>.</v>
      </c>
      <c r="D10" s="18" t="str">
        <f>(N12)</f>
        <v>.</v>
      </c>
      <c r="E10" s="22" t="str">
        <f t="shared" si="9"/>
        <v>-</v>
      </c>
      <c r="F10" s="23">
        <v>6</v>
      </c>
      <c r="G10" s="18" t="str">
        <f>(P38)</f>
        <v>.</v>
      </c>
      <c r="H10" s="18" t="str">
        <f>(N38)</f>
        <v>.</v>
      </c>
      <c r="I10" s="22" t="str">
        <f t="shared" si="10"/>
        <v>-</v>
      </c>
      <c r="J10" s="23">
        <v>4</v>
      </c>
      <c r="K10" s="18" t="str">
        <f>(P29)</f>
        <v>.</v>
      </c>
      <c r="L10" s="18" t="str">
        <f>(N29)</f>
        <v>.</v>
      </c>
      <c r="M10" s="22" t="str">
        <f>IF(K10=".","-",IF(K10&gt;L10,"g",IF(K10=L10,"d","v")))</f>
        <v>-</v>
      </c>
      <c r="N10" s="23">
        <v>2</v>
      </c>
      <c r="O10" s="18" t="str">
        <f>(P20)</f>
        <v>.</v>
      </c>
      <c r="P10" s="18" t="str">
        <f>(N20)</f>
        <v>.</v>
      </c>
      <c r="Q10" s="22" t="str">
        <f>IF(O10=".","-",IF(O10&gt;P10,"g",IF(O10=P10,"d","v")))</f>
        <v>-</v>
      </c>
      <c r="R10" s="23">
        <v>7</v>
      </c>
      <c r="S10" s="18" t="str">
        <f>(P45)</f>
        <v>.</v>
      </c>
      <c r="T10" s="18" t="str">
        <f>(N45)</f>
        <v>.</v>
      </c>
      <c r="U10" s="22" t="str">
        <f>IF(S10=".","-",IF(S10&gt;T10,"g",IF(S10=T10,"d","v")))</f>
        <v>-</v>
      </c>
      <c r="V10" s="23">
        <v>5</v>
      </c>
      <c r="W10" s="18" t="str">
        <f>(P35)</f>
        <v>.</v>
      </c>
      <c r="X10" s="18" t="str">
        <f>(N35)</f>
        <v>.</v>
      </c>
      <c r="Y10" s="22" t="str">
        <f>IF(W10=".","-",IF(W10&gt;X10,"g",IF(W10=X10,"d","v")))</f>
        <v>-</v>
      </c>
      <c r="Z10" s="23">
        <v>3</v>
      </c>
      <c r="AA10" s="18" t="str">
        <f>(P25)</f>
        <v>.</v>
      </c>
      <c r="AB10" s="18" t="str">
        <f>(N25)</f>
        <v>.</v>
      </c>
      <c r="AC10" s="22" t="str">
        <f>IF(AA10=".","-",IF(AA10&gt;AB10,"g",IF(AA10=AB10,"d","v")))</f>
        <v>-</v>
      </c>
      <c r="AD10" s="21"/>
      <c r="AE10" s="20"/>
      <c r="AF10" s="20"/>
      <c r="AG10" s="20"/>
      <c r="AH10" s="50"/>
      <c r="AI10" s="19">
        <f t="shared" si="2"/>
        <v>0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7">
        <f>SUM(IF(C10&lt;&gt;".",C10)+IF(G10&lt;&gt;".",G10)+IF(K10&lt;&gt;".",K10)+IF(S10&lt;&gt;".",S10)+IF(W10&lt;&gt;".",W10)+IF(AA10&lt;&gt;".",AA10)+IF(O10&lt;&gt;".",O10))</f>
        <v>0</v>
      </c>
      <c r="AN10" s="17">
        <f>SUM(IF(D10&lt;&gt;".",D10)+IF(H10&lt;&gt;".",H10)+IF(L10&lt;&gt;".",L10)+IF(T10&lt;&gt;".",T10)+IF(X10&lt;&gt;".",X10)+IF(AB10&lt;&gt;".",AB10)+IF(P10&lt;&gt;".",P10))</f>
        <v>0</v>
      </c>
      <c r="AO10" s="16">
        <f t="shared" si="6"/>
        <v>0</v>
      </c>
      <c r="AP10" s="4"/>
      <c r="AQ10" s="15">
        <f t="shared" si="7"/>
        <v>8</v>
      </c>
      <c r="AR10" s="70"/>
      <c r="AS10" s="69">
        <f t="shared" si="8"/>
        <v>0</v>
      </c>
      <c r="AT10" s="4"/>
    </row>
    <row r="11" spans="1:49" s="10" customFormat="1" ht="3.75" customHeight="1" thickTop="1" x14ac:dyDescent="0.2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25" x14ac:dyDescent="0.3">
      <c r="A12" s="9">
        <v>1</v>
      </c>
      <c r="B12" s="68"/>
      <c r="C12" s="6"/>
      <c r="D12" s="8"/>
      <c r="E12" s="6"/>
      <c r="F12" s="6"/>
      <c r="G12" s="6"/>
      <c r="H12" s="6"/>
      <c r="I12" s="6"/>
      <c r="J12" s="6"/>
      <c r="K12" s="6"/>
      <c r="L12" s="67" t="str">
        <f>($A$3)</f>
        <v>Debreczy I.</v>
      </c>
      <c r="M12" s="6"/>
      <c r="N12" s="7" t="s">
        <v>0</v>
      </c>
      <c r="O12" s="58" t="s">
        <v>1</v>
      </c>
      <c r="P12" s="7" t="s">
        <v>0</v>
      </c>
      <c r="Q12" s="6"/>
      <c r="R12" s="6" t="str">
        <f>($A$10)</f>
        <v>kimaradó</v>
      </c>
      <c r="S12" s="6"/>
      <c r="T12" s="6"/>
      <c r="U12" s="6"/>
      <c r="V12" s="6"/>
      <c r="W12" s="6"/>
      <c r="X12" s="78"/>
      <c r="Y12" s="78"/>
      <c r="Z12" s="78"/>
      <c r="AA12" s="78"/>
      <c r="AB12" s="78"/>
      <c r="AC12" s="78"/>
      <c r="AD12" s="78"/>
      <c r="AE12" s="78"/>
      <c r="AF12" s="78"/>
      <c r="AG12" s="6"/>
      <c r="AQ12" s="60"/>
    </row>
    <row r="13" spans="1:49" ht="20.25" x14ac:dyDescent="0.3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7" t="str">
        <f>($A$4)</f>
        <v>Rákos</v>
      </c>
      <c r="M13" s="2"/>
      <c r="N13" s="7">
        <v>2</v>
      </c>
      <c r="O13" s="58" t="s">
        <v>1</v>
      </c>
      <c r="P13" s="7">
        <v>0</v>
      </c>
      <c r="Q13" s="2"/>
      <c r="R13" s="6" t="str">
        <f>($A$9)</f>
        <v>Csorba G.</v>
      </c>
      <c r="S13" s="6"/>
      <c r="T13" s="2"/>
      <c r="U13" s="2"/>
      <c r="V13" s="6"/>
      <c r="W13" s="2"/>
      <c r="X13" s="79" t="s">
        <v>139</v>
      </c>
      <c r="Y13" s="79"/>
      <c r="Z13" s="79"/>
      <c r="AA13" s="79"/>
      <c r="AB13" s="79"/>
      <c r="AC13" s="79" t="s">
        <v>149</v>
      </c>
      <c r="AD13" s="79"/>
      <c r="AE13" s="78"/>
      <c r="AF13" s="78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25" x14ac:dyDescent="0.3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7" t="str">
        <f>($A$5)</f>
        <v>Dávid</v>
      </c>
      <c r="M14" s="2"/>
      <c r="N14" s="7">
        <v>0</v>
      </c>
      <c r="O14" s="58" t="s">
        <v>1</v>
      </c>
      <c r="P14" s="7">
        <v>1</v>
      </c>
      <c r="Q14" s="6"/>
      <c r="R14" s="6" t="str">
        <f>($A$8)</f>
        <v>Papp-Takács</v>
      </c>
      <c r="S14" s="6"/>
      <c r="T14" s="2"/>
      <c r="U14" s="2"/>
      <c r="V14" s="6"/>
      <c r="W14" s="2"/>
      <c r="X14" s="79" t="s">
        <v>140</v>
      </c>
      <c r="Y14" s="79"/>
      <c r="Z14" s="79"/>
      <c r="AA14" s="79"/>
      <c r="AB14" s="79"/>
      <c r="AC14" s="79"/>
      <c r="AD14" s="79"/>
      <c r="AE14" s="78"/>
      <c r="AF14" s="78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25" x14ac:dyDescent="0.3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7" t="str">
        <f>($A$6)</f>
        <v>Plemic</v>
      </c>
      <c r="M15" s="2"/>
      <c r="N15" s="7">
        <v>0</v>
      </c>
      <c r="O15" s="58" t="s">
        <v>1</v>
      </c>
      <c r="P15" s="7">
        <v>3</v>
      </c>
      <c r="Q15" s="2"/>
      <c r="R15" s="6" t="str">
        <f>($A$7)</f>
        <v>Nagy A.</v>
      </c>
      <c r="S15" s="6"/>
      <c r="T15" s="2"/>
      <c r="U15" s="2"/>
      <c r="V15" s="6"/>
      <c r="W15" s="2"/>
      <c r="X15" s="79" t="s">
        <v>141</v>
      </c>
      <c r="Y15" s="79"/>
      <c r="Z15" s="79"/>
      <c r="AA15" s="79"/>
      <c r="AB15" s="79"/>
      <c r="AC15" s="79"/>
      <c r="AD15" s="79"/>
      <c r="AE15" s="78"/>
      <c r="AF15" s="78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25" x14ac:dyDescent="0.3">
      <c r="A17" s="9">
        <v>2</v>
      </c>
      <c r="B17" s="68"/>
      <c r="C17" s="6"/>
      <c r="D17" s="8"/>
      <c r="E17" s="6"/>
      <c r="F17" s="6"/>
      <c r="G17" s="6"/>
      <c r="H17" s="6"/>
      <c r="I17" s="6"/>
      <c r="J17" s="6"/>
      <c r="K17" s="6"/>
      <c r="L17" s="67" t="str">
        <f>($A$3)</f>
        <v>Debreczy I.</v>
      </c>
      <c r="M17" s="6"/>
      <c r="N17" s="7">
        <v>2</v>
      </c>
      <c r="O17" s="58" t="s">
        <v>1</v>
      </c>
      <c r="P17" s="7">
        <v>0</v>
      </c>
      <c r="Q17" s="6"/>
      <c r="R17" s="6" t="str">
        <f>($A$9)</f>
        <v>Csorba G.</v>
      </c>
      <c r="S17" s="6"/>
      <c r="T17" s="6"/>
      <c r="U17" s="6"/>
      <c r="V17" s="6"/>
      <c r="W17" s="6"/>
      <c r="X17" s="78" t="s">
        <v>17</v>
      </c>
      <c r="Y17" s="78"/>
      <c r="Z17" s="78"/>
      <c r="AA17" s="78"/>
      <c r="AB17" s="78"/>
      <c r="AC17" s="78" t="s">
        <v>143</v>
      </c>
      <c r="AD17" s="78"/>
      <c r="AE17" s="78"/>
      <c r="AF17" s="78"/>
      <c r="AG17" s="6"/>
      <c r="AQ17" s="60"/>
    </row>
    <row r="18" spans="1:44" ht="20.25" x14ac:dyDescent="0.3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7" t="str">
        <f>($A$4)</f>
        <v>Rákos</v>
      </c>
      <c r="M18" s="2"/>
      <c r="N18" s="7">
        <v>0</v>
      </c>
      <c r="O18" s="58" t="s">
        <v>1</v>
      </c>
      <c r="P18" s="7">
        <v>0</v>
      </c>
      <c r="Q18" s="2"/>
      <c r="R18" s="6" t="str">
        <f>($A$8)</f>
        <v>Papp-Takács</v>
      </c>
      <c r="S18" s="6"/>
      <c r="T18" s="2"/>
      <c r="U18" s="2"/>
      <c r="V18" s="6"/>
      <c r="W18" s="2"/>
      <c r="X18" s="79" t="s">
        <v>16</v>
      </c>
      <c r="Y18" s="79"/>
      <c r="Z18" s="79"/>
      <c r="AA18" s="79"/>
      <c r="AB18" s="79"/>
      <c r="AC18" s="79"/>
      <c r="AD18" s="79"/>
      <c r="AE18" s="78"/>
      <c r="AF18" s="78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25" x14ac:dyDescent="0.3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7" t="str">
        <f>($A$5)</f>
        <v>Dávid</v>
      </c>
      <c r="M19" s="2"/>
      <c r="N19" s="7">
        <v>0</v>
      </c>
      <c r="O19" s="58" t="s">
        <v>1</v>
      </c>
      <c r="P19" s="7">
        <v>3</v>
      </c>
      <c r="Q19" s="6"/>
      <c r="R19" s="6" t="str">
        <f>($A$7)</f>
        <v>Nagy A.</v>
      </c>
      <c r="S19" s="6"/>
      <c r="T19" s="2"/>
      <c r="U19" s="2"/>
      <c r="V19" s="6"/>
      <c r="W19" s="2"/>
      <c r="X19" s="79" t="s">
        <v>15</v>
      </c>
      <c r="Y19" s="79"/>
      <c r="Z19" s="79"/>
      <c r="AA19" s="79"/>
      <c r="AB19" s="79"/>
      <c r="AC19" s="79"/>
      <c r="AD19" s="79"/>
      <c r="AE19" s="78"/>
      <c r="AF19" s="78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25" x14ac:dyDescent="0.3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7" t="str">
        <f>($A$6)</f>
        <v>Plemic</v>
      </c>
      <c r="M20" s="2"/>
      <c r="N20" s="7" t="s">
        <v>0</v>
      </c>
      <c r="O20" s="58" t="s">
        <v>1</v>
      </c>
      <c r="P20" s="7" t="s">
        <v>0</v>
      </c>
      <c r="Q20" s="2"/>
      <c r="R20" s="6" t="str">
        <f>($A$10)</f>
        <v>kimaradó</v>
      </c>
      <c r="S20" s="6"/>
      <c r="T20" s="2"/>
      <c r="U20" s="2"/>
      <c r="V20" s="6"/>
      <c r="W20" s="2"/>
      <c r="X20" s="79"/>
      <c r="Y20" s="79"/>
      <c r="Z20" s="79"/>
      <c r="AA20" s="79"/>
      <c r="AB20" s="79"/>
      <c r="AC20" s="79"/>
      <c r="AD20" s="79"/>
      <c r="AE20" s="78"/>
      <c r="AF20" s="78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25" x14ac:dyDescent="0.3">
      <c r="A22" s="9">
        <v>3</v>
      </c>
      <c r="B22" s="68"/>
      <c r="C22" s="6"/>
      <c r="D22" s="8"/>
      <c r="E22" s="6"/>
      <c r="F22" s="6"/>
      <c r="G22" s="6"/>
      <c r="H22" s="6"/>
      <c r="I22" s="6"/>
      <c r="J22" s="6"/>
      <c r="K22" s="6"/>
      <c r="L22" s="67" t="str">
        <f>($A$3)</f>
        <v>Debreczy I.</v>
      </c>
      <c r="M22" s="6"/>
      <c r="N22" s="7">
        <v>1</v>
      </c>
      <c r="O22" s="58" t="s">
        <v>1</v>
      </c>
      <c r="P22" s="7">
        <v>0</v>
      </c>
      <c r="Q22" s="6"/>
      <c r="R22" s="6" t="str">
        <f>($A$8)</f>
        <v>Papp-Takács</v>
      </c>
      <c r="S22" s="6"/>
      <c r="T22" s="6"/>
      <c r="U22" s="6"/>
      <c r="V22" s="6"/>
      <c r="W22" s="6"/>
      <c r="X22" s="78" t="s">
        <v>142</v>
      </c>
      <c r="Y22" s="78"/>
      <c r="Z22" s="78"/>
      <c r="AA22" s="78"/>
      <c r="AB22" s="78"/>
      <c r="AC22" s="78" t="s">
        <v>150</v>
      </c>
      <c r="AD22" s="78"/>
      <c r="AE22" s="78"/>
      <c r="AF22" s="78"/>
      <c r="AG22" s="6"/>
      <c r="AQ22" s="60"/>
    </row>
    <row r="23" spans="1:44" ht="20.25" x14ac:dyDescent="0.3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7" t="str">
        <f>($A$4)</f>
        <v>Rákos</v>
      </c>
      <c r="M23" s="2"/>
      <c r="N23" s="7">
        <v>1</v>
      </c>
      <c r="O23" s="58" t="s">
        <v>1</v>
      </c>
      <c r="P23" s="7">
        <v>0</v>
      </c>
      <c r="Q23" s="2"/>
      <c r="R23" s="6" t="str">
        <f>($A$7)</f>
        <v>Nagy A.</v>
      </c>
      <c r="S23" s="6"/>
      <c r="T23" s="2"/>
      <c r="U23" s="2"/>
      <c r="V23" s="6"/>
      <c r="W23" s="2"/>
      <c r="X23" s="79" t="s">
        <v>144</v>
      </c>
      <c r="Y23" s="79"/>
      <c r="Z23" s="79"/>
      <c r="AA23" s="79"/>
      <c r="AB23" s="79"/>
      <c r="AC23" s="79"/>
      <c r="AD23" s="79"/>
      <c r="AE23" s="78"/>
      <c r="AF23" s="78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25" x14ac:dyDescent="0.3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7" t="str">
        <f>($A$5)</f>
        <v>Dávid</v>
      </c>
      <c r="M24" s="2"/>
      <c r="N24" s="7">
        <v>0</v>
      </c>
      <c r="O24" s="58" t="s">
        <v>1</v>
      </c>
      <c r="P24" s="7">
        <v>0</v>
      </c>
      <c r="Q24" s="6"/>
      <c r="R24" s="6" t="str">
        <f>($A$6)</f>
        <v>Plemic</v>
      </c>
      <c r="S24" s="6"/>
      <c r="T24" s="2"/>
      <c r="U24" s="2"/>
      <c r="V24" s="6"/>
      <c r="W24" s="2"/>
      <c r="X24" s="79" t="s">
        <v>145</v>
      </c>
      <c r="Y24" s="79"/>
      <c r="Z24" s="79"/>
      <c r="AA24" s="79"/>
      <c r="AB24" s="79"/>
      <c r="AC24" s="79"/>
      <c r="AD24" s="79"/>
      <c r="AE24" s="78"/>
      <c r="AF24" s="78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25" x14ac:dyDescent="0.3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7" t="str">
        <f>($A$9)</f>
        <v>Csorba G.</v>
      </c>
      <c r="M25" s="2"/>
      <c r="N25" s="7" t="s">
        <v>0</v>
      </c>
      <c r="O25" s="58" t="s">
        <v>1</v>
      </c>
      <c r="P25" s="7" t="s">
        <v>0</v>
      </c>
      <c r="Q25" s="2"/>
      <c r="R25" s="6" t="str">
        <f>($A$10)</f>
        <v>kimaradó</v>
      </c>
      <c r="S25" s="6"/>
      <c r="T25" s="2"/>
      <c r="U25" s="2"/>
      <c r="V25" s="6"/>
      <c r="W25" s="2"/>
      <c r="X25" s="79"/>
      <c r="Y25" s="79"/>
      <c r="Z25" s="79"/>
      <c r="AA25" s="79"/>
      <c r="AB25" s="79"/>
      <c r="AC25" s="79"/>
      <c r="AD25" s="79"/>
      <c r="AE25" s="78"/>
      <c r="AF25" s="78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25" x14ac:dyDescent="0.3">
      <c r="A27" s="9">
        <v>4</v>
      </c>
      <c r="B27" s="68"/>
      <c r="C27" s="6"/>
      <c r="D27" s="8"/>
      <c r="E27" s="6"/>
      <c r="F27" s="6"/>
      <c r="G27" s="6"/>
      <c r="H27" s="6"/>
      <c r="I27" s="6"/>
      <c r="J27" s="6"/>
      <c r="K27" s="6"/>
      <c r="L27" s="67" t="str">
        <f>($A$3)</f>
        <v>Debreczy I.</v>
      </c>
      <c r="M27" s="6"/>
      <c r="N27" s="7">
        <v>3</v>
      </c>
      <c r="O27" s="58" t="s">
        <v>1</v>
      </c>
      <c r="P27" s="7">
        <v>1</v>
      </c>
      <c r="Q27" s="6"/>
      <c r="R27" s="6" t="str">
        <f>($A$7)</f>
        <v>Nagy A.</v>
      </c>
      <c r="S27" s="6"/>
      <c r="T27" s="6"/>
      <c r="U27" s="6"/>
      <c r="V27" s="6"/>
      <c r="W27" s="6"/>
      <c r="X27" s="78" t="s">
        <v>139</v>
      </c>
      <c r="Y27" s="78"/>
      <c r="Z27" s="78"/>
      <c r="AA27" s="78"/>
      <c r="AB27" s="78"/>
      <c r="AC27" s="78" t="s">
        <v>153</v>
      </c>
      <c r="AD27" s="78"/>
      <c r="AE27" s="78"/>
      <c r="AF27" s="78"/>
      <c r="AG27" s="6"/>
      <c r="AQ27" s="60"/>
    </row>
    <row r="28" spans="1:44" ht="20.25" x14ac:dyDescent="0.3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7" t="str">
        <f>($A$4)</f>
        <v>Rákos</v>
      </c>
      <c r="M28" s="2"/>
      <c r="N28" s="7">
        <v>1</v>
      </c>
      <c r="O28" s="58" t="s">
        <v>1</v>
      </c>
      <c r="P28" s="7">
        <v>2</v>
      </c>
      <c r="Q28" s="2"/>
      <c r="R28" s="6" t="str">
        <f>($A$6)</f>
        <v>Plemic</v>
      </c>
      <c r="S28" s="6"/>
      <c r="T28" s="2"/>
      <c r="U28" s="2"/>
      <c r="V28" s="6"/>
      <c r="W28" s="2"/>
      <c r="X28" s="79" t="s">
        <v>140</v>
      </c>
      <c r="Y28" s="79"/>
      <c r="Z28" s="78"/>
      <c r="AA28" s="81"/>
      <c r="AB28" s="80"/>
      <c r="AC28" s="81"/>
      <c r="AD28" s="79"/>
      <c r="AE28" s="78"/>
      <c r="AF28" s="78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25" x14ac:dyDescent="0.3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7" t="str">
        <f>($A$5)</f>
        <v>Dávid</v>
      </c>
      <c r="M29" s="2"/>
      <c r="N29" s="7" t="s">
        <v>0</v>
      </c>
      <c r="O29" s="58" t="s">
        <v>1</v>
      </c>
      <c r="P29" s="7" t="s">
        <v>0</v>
      </c>
      <c r="Q29" s="6"/>
      <c r="R29" s="6" t="str">
        <f>($A$10)</f>
        <v>kimaradó</v>
      </c>
      <c r="S29" s="6"/>
      <c r="T29" s="2"/>
      <c r="U29" s="2"/>
      <c r="V29" s="6"/>
      <c r="W29" s="2"/>
      <c r="X29" s="79"/>
      <c r="Y29" s="79"/>
      <c r="Z29" s="78"/>
      <c r="AA29" s="78"/>
      <c r="AB29" s="78"/>
      <c r="AC29" s="78"/>
      <c r="AD29" s="79"/>
      <c r="AE29" s="78"/>
      <c r="AF29" s="78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25" x14ac:dyDescent="0.3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7" t="str">
        <f>($A$8)</f>
        <v>Papp-Takács</v>
      </c>
      <c r="M30" s="2"/>
      <c r="N30" s="7">
        <v>2</v>
      </c>
      <c r="O30" s="58" t="s">
        <v>1</v>
      </c>
      <c r="P30" s="7">
        <v>0</v>
      </c>
      <c r="Q30" s="2"/>
      <c r="R30" s="6" t="str">
        <f>($A$9)</f>
        <v>Csorba G.</v>
      </c>
      <c r="S30" s="6"/>
      <c r="T30" s="2"/>
      <c r="U30" s="2"/>
      <c r="V30" s="6"/>
      <c r="W30" s="2"/>
      <c r="X30" s="79" t="s">
        <v>141</v>
      </c>
      <c r="Y30" s="79"/>
      <c r="Z30" s="78"/>
      <c r="AA30" s="81"/>
      <c r="AB30" s="80"/>
      <c r="AC30" s="81"/>
      <c r="AD30" s="79"/>
      <c r="AE30" s="78"/>
      <c r="AF30" s="78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25" x14ac:dyDescent="0.3">
      <c r="A32" s="9">
        <v>5</v>
      </c>
      <c r="B32" s="68"/>
      <c r="C32" s="6"/>
      <c r="D32" s="8"/>
      <c r="E32" s="6"/>
      <c r="F32" s="6"/>
      <c r="G32" s="6"/>
      <c r="H32" s="6"/>
      <c r="I32" s="6"/>
      <c r="J32" s="6"/>
      <c r="K32" s="6"/>
      <c r="L32" s="67" t="str">
        <f>($A$3)</f>
        <v>Debreczy I.</v>
      </c>
      <c r="M32" s="6"/>
      <c r="N32" s="7">
        <v>0</v>
      </c>
      <c r="O32" s="58" t="s">
        <v>1</v>
      </c>
      <c r="P32" s="7">
        <v>0</v>
      </c>
      <c r="Q32" s="6"/>
      <c r="R32" s="6" t="str">
        <f>($A$6)</f>
        <v>Plemic</v>
      </c>
      <c r="S32" s="6"/>
      <c r="T32" s="6"/>
      <c r="U32" s="6"/>
      <c r="V32" s="6"/>
      <c r="W32" s="6"/>
      <c r="X32" s="78" t="s">
        <v>17</v>
      </c>
      <c r="Y32" s="78"/>
      <c r="Z32" s="78"/>
      <c r="AA32" s="78"/>
      <c r="AB32" s="78"/>
      <c r="AC32" s="78" t="s">
        <v>152</v>
      </c>
      <c r="AD32" s="78"/>
      <c r="AE32" s="78"/>
      <c r="AF32" s="78"/>
      <c r="AG32" s="6"/>
      <c r="AQ32" s="60"/>
    </row>
    <row r="33" spans="1:44" ht="20.25" x14ac:dyDescent="0.3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7" t="str">
        <f>($A$4)</f>
        <v>Rákos</v>
      </c>
      <c r="M33" s="2"/>
      <c r="N33" s="7">
        <v>1</v>
      </c>
      <c r="O33" s="58" t="s">
        <v>1</v>
      </c>
      <c r="P33" s="7">
        <v>0</v>
      </c>
      <c r="Q33" s="2"/>
      <c r="R33" s="6" t="str">
        <f>($A$5)</f>
        <v>Dávid</v>
      </c>
      <c r="S33" s="6"/>
      <c r="T33" s="2"/>
      <c r="U33" s="2"/>
      <c r="V33" s="6"/>
      <c r="W33" s="2"/>
      <c r="X33" s="79" t="s">
        <v>16</v>
      </c>
      <c r="Y33" s="79"/>
      <c r="Z33" s="78"/>
      <c r="AA33" s="81"/>
      <c r="AB33" s="80"/>
      <c r="AC33" s="81"/>
      <c r="AD33" s="79"/>
      <c r="AE33" s="78"/>
      <c r="AF33" s="78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25" x14ac:dyDescent="0.3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7" t="str">
        <f>($A$7)</f>
        <v>Nagy A.</v>
      </c>
      <c r="M34" s="2"/>
      <c r="N34" s="7">
        <v>0</v>
      </c>
      <c r="O34" s="58" t="s">
        <v>1</v>
      </c>
      <c r="P34" s="7">
        <v>0</v>
      </c>
      <c r="Q34" s="6"/>
      <c r="R34" s="6" t="str">
        <f>($A$9)</f>
        <v>Csorba G.</v>
      </c>
      <c r="S34" s="6"/>
      <c r="T34" s="2"/>
      <c r="U34" s="2"/>
      <c r="V34" s="6"/>
      <c r="W34" s="2"/>
      <c r="X34" s="79" t="s">
        <v>15</v>
      </c>
      <c r="Y34" s="79"/>
      <c r="Z34" s="78"/>
      <c r="AA34" s="78"/>
      <c r="AB34" s="78"/>
      <c r="AC34" s="78"/>
      <c r="AD34" s="79"/>
      <c r="AE34" s="78"/>
      <c r="AF34" s="78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25" x14ac:dyDescent="0.3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7" t="str">
        <f>($A$8)</f>
        <v>Papp-Takács</v>
      </c>
      <c r="M35" s="2"/>
      <c r="N35" s="7" t="s">
        <v>0</v>
      </c>
      <c r="O35" s="58" t="s">
        <v>1</v>
      </c>
      <c r="P35" s="7" t="s">
        <v>0</v>
      </c>
      <c r="Q35" s="2"/>
      <c r="R35" s="6" t="str">
        <f>($A$10)</f>
        <v>kimaradó</v>
      </c>
      <c r="S35" s="6"/>
      <c r="T35" s="2"/>
      <c r="U35" s="2"/>
      <c r="V35" s="6"/>
      <c r="W35" s="2"/>
      <c r="X35" s="79"/>
      <c r="Y35" s="79"/>
      <c r="Z35" s="78"/>
      <c r="AA35" s="81"/>
      <c r="AB35" s="80"/>
      <c r="AC35" s="81"/>
      <c r="AD35" s="79"/>
      <c r="AE35" s="78"/>
      <c r="AF35" s="78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25" x14ac:dyDescent="0.3">
      <c r="A37" s="9">
        <v>6</v>
      </c>
      <c r="B37" s="68"/>
      <c r="C37" s="6"/>
      <c r="D37" s="8"/>
      <c r="E37" s="6"/>
      <c r="F37" s="6"/>
      <c r="G37" s="6"/>
      <c r="H37" s="6"/>
      <c r="I37" s="6"/>
      <c r="J37" s="6"/>
      <c r="K37" s="6"/>
      <c r="L37" s="67" t="str">
        <f>($A$3)</f>
        <v>Debreczy I.</v>
      </c>
      <c r="M37" s="6"/>
      <c r="N37" s="7">
        <v>2</v>
      </c>
      <c r="O37" s="58" t="s">
        <v>1</v>
      </c>
      <c r="P37" s="7">
        <v>2</v>
      </c>
      <c r="Q37" s="6"/>
      <c r="R37" s="6" t="str">
        <f>($A$5)</f>
        <v>Dávid</v>
      </c>
      <c r="S37" s="6"/>
      <c r="T37" s="6"/>
      <c r="U37" s="6"/>
      <c r="V37" s="6"/>
      <c r="W37" s="6"/>
      <c r="X37" s="78" t="s">
        <v>17</v>
      </c>
      <c r="Y37" s="78"/>
      <c r="Z37" s="78"/>
      <c r="AA37" s="78"/>
      <c r="AB37" s="78"/>
      <c r="AC37" s="78" t="s">
        <v>154</v>
      </c>
      <c r="AD37" s="78"/>
      <c r="AE37" s="78"/>
      <c r="AF37" s="78"/>
      <c r="AG37" s="6"/>
      <c r="AQ37" s="60"/>
    </row>
    <row r="38" spans="1:44" ht="20.25" x14ac:dyDescent="0.3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7" t="str">
        <f>($A$4)</f>
        <v>Rákos</v>
      </c>
      <c r="M38" s="2"/>
      <c r="N38" s="7" t="s">
        <v>0</v>
      </c>
      <c r="O38" s="58" t="s">
        <v>1</v>
      </c>
      <c r="P38" s="7" t="s">
        <v>0</v>
      </c>
      <c r="Q38" s="2"/>
      <c r="R38" s="6" t="str">
        <f>($A$10)</f>
        <v>kimaradó</v>
      </c>
      <c r="S38" s="6"/>
      <c r="T38" s="2"/>
      <c r="U38" s="2"/>
      <c r="V38" s="6"/>
      <c r="W38" s="2"/>
      <c r="X38" s="79"/>
      <c r="Y38" s="79"/>
      <c r="Z38" s="78"/>
      <c r="AA38" s="81"/>
      <c r="AB38" s="80"/>
      <c r="AC38" s="81"/>
      <c r="AD38" s="79"/>
      <c r="AE38" s="78"/>
      <c r="AF38" s="78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25" x14ac:dyDescent="0.3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7" t="str">
        <f>($A$6)</f>
        <v>Plemic</v>
      </c>
      <c r="M39" s="2"/>
      <c r="N39" s="7">
        <v>0</v>
      </c>
      <c r="O39" s="58" t="s">
        <v>1</v>
      </c>
      <c r="P39" s="7">
        <v>0</v>
      </c>
      <c r="Q39" s="6"/>
      <c r="R39" s="6" t="str">
        <f>($A$9)</f>
        <v>Csorba G.</v>
      </c>
      <c r="S39" s="6"/>
      <c r="T39" s="2"/>
      <c r="U39" s="2"/>
      <c r="V39" s="6"/>
      <c r="W39" s="2"/>
      <c r="X39" s="79" t="s">
        <v>16</v>
      </c>
      <c r="Y39" s="79"/>
      <c r="Z39" s="78"/>
      <c r="AA39" s="78"/>
      <c r="AB39" s="78"/>
      <c r="AC39" s="78"/>
      <c r="AD39" s="79"/>
      <c r="AE39" s="78"/>
      <c r="AF39" s="78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25" x14ac:dyDescent="0.3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7" t="str">
        <f>($A$7)</f>
        <v>Nagy A.</v>
      </c>
      <c r="M40" s="2"/>
      <c r="N40" s="7">
        <v>1</v>
      </c>
      <c r="O40" s="58" t="s">
        <v>1</v>
      </c>
      <c r="P40" s="7">
        <v>0</v>
      </c>
      <c r="Q40" s="2"/>
      <c r="R40" s="6" t="str">
        <f>($A$8)</f>
        <v>Papp-Takács</v>
      </c>
      <c r="S40" s="6"/>
      <c r="T40" s="2"/>
      <c r="U40" s="2"/>
      <c r="V40" s="6"/>
      <c r="W40" s="2"/>
      <c r="X40" s="79" t="s">
        <v>15</v>
      </c>
      <c r="Y40" s="79"/>
      <c r="Z40" s="78"/>
      <c r="AA40" s="81"/>
      <c r="AB40" s="80"/>
      <c r="AC40" s="81"/>
      <c r="AD40" s="79"/>
      <c r="AE40" s="78"/>
      <c r="AF40" s="78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25" x14ac:dyDescent="0.3">
      <c r="A42" s="9">
        <v>7</v>
      </c>
      <c r="B42" s="68"/>
      <c r="C42" s="6"/>
      <c r="D42" s="8"/>
      <c r="E42" s="6"/>
      <c r="F42" s="6"/>
      <c r="G42" s="6"/>
      <c r="H42" s="6"/>
      <c r="I42" s="6"/>
      <c r="J42" s="6"/>
      <c r="K42" s="6"/>
      <c r="L42" s="67" t="str">
        <f>($A$3)</f>
        <v>Debreczy I.</v>
      </c>
      <c r="M42" s="6"/>
      <c r="N42" s="7">
        <v>1</v>
      </c>
      <c r="O42" s="58" t="s">
        <v>1</v>
      </c>
      <c r="P42" s="7">
        <v>1</v>
      </c>
      <c r="Q42" s="6"/>
      <c r="R42" s="6" t="str">
        <f>($A$4)</f>
        <v>Rákos</v>
      </c>
      <c r="S42" s="6"/>
      <c r="T42" s="6"/>
      <c r="U42" s="6"/>
      <c r="V42" s="6"/>
      <c r="W42" s="6"/>
      <c r="X42" s="78" t="s">
        <v>148</v>
      </c>
      <c r="Y42" s="78"/>
      <c r="Z42" s="78"/>
      <c r="AA42" s="78"/>
      <c r="AB42" s="78"/>
      <c r="AC42" s="78" t="s">
        <v>151</v>
      </c>
      <c r="AD42" s="78"/>
      <c r="AE42" s="78"/>
      <c r="AF42" s="78"/>
      <c r="AG42" s="6"/>
      <c r="AQ42" s="60"/>
    </row>
    <row r="43" spans="1:44" ht="20.25" x14ac:dyDescent="0.3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7" t="str">
        <f>($A$5)</f>
        <v>Dávid</v>
      </c>
      <c r="M43" s="2"/>
      <c r="N43" s="7">
        <v>2</v>
      </c>
      <c r="O43" s="58" t="s">
        <v>1</v>
      </c>
      <c r="P43" s="7">
        <v>1</v>
      </c>
      <c r="Q43" s="2"/>
      <c r="R43" s="6" t="str">
        <f>($A$9)</f>
        <v>Csorba G.</v>
      </c>
      <c r="S43" s="6"/>
      <c r="T43" s="2"/>
      <c r="U43" s="2"/>
      <c r="V43" s="6"/>
      <c r="W43" s="2"/>
      <c r="X43" s="79" t="s">
        <v>19</v>
      </c>
      <c r="Y43" s="79"/>
      <c r="Z43" s="78"/>
      <c r="AA43" s="81"/>
      <c r="AB43" s="80"/>
      <c r="AC43" s="81"/>
      <c r="AD43" s="79"/>
      <c r="AE43" s="78"/>
      <c r="AF43" s="78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25" x14ac:dyDescent="0.3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7" t="str">
        <f>($A$6)</f>
        <v>Plemic</v>
      </c>
      <c r="M44" s="2"/>
      <c r="N44" s="7">
        <v>1</v>
      </c>
      <c r="O44" s="58" t="s">
        <v>1</v>
      </c>
      <c r="P44" s="7">
        <v>0</v>
      </c>
      <c r="Q44" s="6"/>
      <c r="R44" s="6" t="str">
        <f>($A$8)</f>
        <v>Papp-Takács</v>
      </c>
      <c r="S44" s="6"/>
      <c r="T44" s="2"/>
      <c r="U44" s="2"/>
      <c r="V44" s="6"/>
      <c r="W44" s="2"/>
      <c r="X44" s="79" t="s">
        <v>18</v>
      </c>
      <c r="Y44" s="79"/>
      <c r="Z44" s="78"/>
      <c r="AA44" s="78"/>
      <c r="AB44" s="78"/>
      <c r="AC44" s="78"/>
      <c r="AD44" s="79"/>
      <c r="AE44" s="78"/>
      <c r="AF44" s="78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25" x14ac:dyDescent="0.3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7" t="str">
        <f>($A$7)</f>
        <v>Nagy A.</v>
      </c>
      <c r="M45" s="2"/>
      <c r="N45" s="7" t="s">
        <v>0</v>
      </c>
      <c r="O45" s="58" t="s">
        <v>1</v>
      </c>
      <c r="P45" s="7" t="s">
        <v>0</v>
      </c>
      <c r="Q45" s="2"/>
      <c r="R45" s="6" t="str">
        <f>($A$10)</f>
        <v>kimaradó</v>
      </c>
      <c r="S45" s="6"/>
      <c r="T45" s="2"/>
      <c r="U45" s="2"/>
      <c r="V45" s="6"/>
      <c r="W45" s="2"/>
      <c r="X45" s="79"/>
      <c r="Y45" s="79"/>
      <c r="Z45" s="78"/>
      <c r="AA45" s="81"/>
      <c r="AB45" s="80"/>
      <c r="AC45" s="81"/>
      <c r="AD45" s="79"/>
      <c r="AE45" s="78"/>
      <c r="AF45" s="78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2"/>
  <sheetViews>
    <sheetView workbookViewId="0">
      <selection activeCell="I3" sqref="I3"/>
    </sheetView>
  </sheetViews>
  <sheetFormatPr defaultRowHeight="15" x14ac:dyDescent="0.25"/>
  <sheetData>
    <row r="1" spans="1:17" ht="15.75" x14ac:dyDescent="0.25">
      <c r="A1" s="82" t="s">
        <v>139</v>
      </c>
      <c r="B1" s="75"/>
      <c r="C1" s="75"/>
      <c r="D1" s="75"/>
      <c r="E1" s="75"/>
      <c r="F1" s="75"/>
      <c r="G1" s="82"/>
      <c r="H1" s="82" t="s">
        <v>155</v>
      </c>
      <c r="I1" s="82"/>
      <c r="J1" s="75"/>
      <c r="K1" s="75"/>
      <c r="L1" s="75"/>
      <c r="M1" s="75"/>
      <c r="N1" s="75"/>
      <c r="O1" s="75"/>
      <c r="P1" s="75"/>
      <c r="Q1" s="75"/>
    </row>
    <row r="2" spans="1:17" x14ac:dyDescent="0.25">
      <c r="A2" s="182" t="s">
        <v>108</v>
      </c>
      <c r="B2" s="182"/>
      <c r="C2" s="182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x14ac:dyDescent="0.25">
      <c r="A3" s="183" t="s">
        <v>158</v>
      </c>
      <c r="B3" s="183"/>
      <c r="C3" s="183"/>
      <c r="D3" s="184" t="s">
        <v>108</v>
      </c>
      <c r="E3" s="184"/>
      <c r="F3" s="184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x14ac:dyDescent="0.25">
      <c r="A4" s="182" t="s">
        <v>120</v>
      </c>
      <c r="B4" s="182"/>
      <c r="C4" s="182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7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7" ht="15.75" x14ac:dyDescent="0.25">
      <c r="A6" s="82" t="s">
        <v>140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pans="1:17" x14ac:dyDescent="0.25">
      <c r="A7" s="182" t="s">
        <v>74</v>
      </c>
      <c r="B7" s="182"/>
      <c r="C7" s="182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</row>
    <row r="8" spans="1:17" x14ac:dyDescent="0.25">
      <c r="A8" s="183" t="s">
        <v>159</v>
      </c>
      <c r="B8" s="183"/>
      <c r="C8" s="183"/>
      <c r="D8" s="184" t="s">
        <v>74</v>
      </c>
      <c r="E8" s="184"/>
      <c r="F8" s="184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9" spans="1:17" x14ac:dyDescent="0.25">
      <c r="A9" s="182" t="s">
        <v>121</v>
      </c>
      <c r="B9" s="182"/>
      <c r="C9" s="182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1:17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.75" x14ac:dyDescent="0.25">
      <c r="A11" s="82" t="s">
        <v>141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</row>
    <row r="12" spans="1:17" x14ac:dyDescent="0.25">
      <c r="A12" s="182" t="s">
        <v>129</v>
      </c>
      <c r="B12" s="182"/>
      <c r="C12" s="182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</row>
    <row r="13" spans="1:17" x14ac:dyDescent="0.25">
      <c r="A13" s="183" t="s">
        <v>156</v>
      </c>
      <c r="B13" s="183"/>
      <c r="C13" s="183"/>
      <c r="D13" s="184" t="s">
        <v>129</v>
      </c>
      <c r="E13" s="184"/>
      <c r="F13" s="184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7" x14ac:dyDescent="0.25">
      <c r="A14" s="182" t="s">
        <v>111</v>
      </c>
      <c r="B14" s="182"/>
      <c r="C14" s="182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</row>
    <row r="15" spans="1:17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</row>
    <row r="16" spans="1:17" ht="15.75" x14ac:dyDescent="0.25">
      <c r="A16" s="82" t="s">
        <v>142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</row>
    <row r="17" spans="1:17" x14ac:dyDescent="0.25">
      <c r="A17" s="182" t="s">
        <v>118</v>
      </c>
      <c r="B17" s="182"/>
      <c r="C17" s="182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</row>
    <row r="18" spans="1:17" x14ac:dyDescent="0.25">
      <c r="A18" s="183" t="s">
        <v>160</v>
      </c>
      <c r="B18" s="183"/>
      <c r="C18" s="183"/>
      <c r="D18" s="184" t="s">
        <v>118</v>
      </c>
      <c r="E18" s="184"/>
      <c r="F18" s="184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</row>
    <row r="19" spans="1:17" x14ac:dyDescent="0.25">
      <c r="A19" s="182" t="s">
        <v>131</v>
      </c>
      <c r="B19" s="182"/>
      <c r="C19" s="182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7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</row>
    <row r="21" spans="1:17" ht="15.75" x14ac:dyDescent="0.25">
      <c r="A21" s="82" t="s">
        <v>144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</row>
    <row r="22" spans="1:17" x14ac:dyDescent="0.25">
      <c r="A22" s="182" t="s">
        <v>71</v>
      </c>
      <c r="B22" s="182"/>
      <c r="C22" s="182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</row>
    <row r="23" spans="1:17" x14ac:dyDescent="0.25">
      <c r="A23" s="183" t="s">
        <v>161</v>
      </c>
      <c r="B23" s="183"/>
      <c r="C23" s="183"/>
      <c r="D23" s="184" t="s">
        <v>71</v>
      </c>
      <c r="E23" s="184"/>
      <c r="F23" s="184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</row>
    <row r="24" spans="1:17" x14ac:dyDescent="0.25">
      <c r="A24" s="182" t="s">
        <v>85</v>
      </c>
      <c r="B24" s="182"/>
      <c r="C24" s="182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</row>
    <row r="25" spans="1:17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</row>
    <row r="26" spans="1:17" ht="15.75" x14ac:dyDescent="0.25">
      <c r="A26" s="82" t="s">
        <v>145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</row>
    <row r="27" spans="1:17" x14ac:dyDescent="0.25">
      <c r="A27" s="182" t="s">
        <v>125</v>
      </c>
      <c r="B27" s="182"/>
      <c r="C27" s="182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</row>
    <row r="28" spans="1:17" x14ac:dyDescent="0.25">
      <c r="A28" s="183" t="s">
        <v>162</v>
      </c>
      <c r="B28" s="183"/>
      <c r="C28" s="183"/>
      <c r="D28" s="184" t="s">
        <v>125</v>
      </c>
      <c r="E28" s="184"/>
      <c r="F28" s="184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</row>
    <row r="29" spans="1:17" x14ac:dyDescent="0.25">
      <c r="A29" s="182" t="s">
        <v>78</v>
      </c>
      <c r="B29" s="182"/>
      <c r="C29" s="182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</row>
    <row r="30" spans="1:17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</row>
    <row r="31" spans="1:17" ht="15.75" x14ac:dyDescent="0.25">
      <c r="A31" s="82" t="s">
        <v>146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</row>
    <row r="32" spans="1:17" x14ac:dyDescent="0.25">
      <c r="A32" s="182" t="s">
        <v>109</v>
      </c>
      <c r="B32" s="182"/>
      <c r="C32" s="182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</row>
    <row r="33" spans="1:17" x14ac:dyDescent="0.25">
      <c r="A33" s="183" t="s">
        <v>163</v>
      </c>
      <c r="B33" s="183"/>
      <c r="C33" s="183"/>
      <c r="D33" s="184" t="s">
        <v>109</v>
      </c>
      <c r="E33" s="184"/>
      <c r="F33" s="184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</row>
    <row r="34" spans="1:17" x14ac:dyDescent="0.25">
      <c r="A34" s="182" t="s">
        <v>137</v>
      </c>
      <c r="B34" s="182"/>
      <c r="C34" s="182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</row>
    <row r="35" spans="1:17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</row>
    <row r="36" spans="1:17" ht="15.75" x14ac:dyDescent="0.25">
      <c r="A36" s="82" t="s">
        <v>147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</row>
    <row r="37" spans="1:17" x14ac:dyDescent="0.25">
      <c r="A37" s="182" t="s">
        <v>124</v>
      </c>
      <c r="B37" s="182"/>
      <c r="C37" s="182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</row>
    <row r="38" spans="1:17" x14ac:dyDescent="0.25">
      <c r="A38" s="183" t="s">
        <v>157</v>
      </c>
      <c r="B38" s="183"/>
      <c r="C38" s="183"/>
      <c r="D38" s="184" t="s">
        <v>124</v>
      </c>
      <c r="E38" s="184"/>
      <c r="F38" s="184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</row>
    <row r="39" spans="1:17" x14ac:dyDescent="0.25">
      <c r="A39" s="182" t="s">
        <v>73</v>
      </c>
      <c r="B39" s="182"/>
      <c r="C39" s="182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</row>
    <row r="40" spans="1:17" x14ac:dyDescent="0.2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</row>
    <row r="41" spans="1:17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</row>
    <row r="42" spans="1:17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</row>
    <row r="43" spans="1:17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17" x14ac:dyDescent="0.25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</row>
    <row r="45" spans="1:17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17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</row>
    <row r="47" spans="1:17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</row>
    <row r="48" spans="1:17" x14ac:dyDescent="0.25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</row>
    <row r="49" spans="1:17" x14ac:dyDescent="0.25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7" x14ac:dyDescent="0.2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</row>
    <row r="51" spans="1:17" x14ac:dyDescent="0.2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1:17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</row>
  </sheetData>
  <mergeCells count="32">
    <mergeCell ref="A39:C39"/>
    <mergeCell ref="A33:C33"/>
    <mergeCell ref="D33:F33"/>
    <mergeCell ref="A34:C34"/>
    <mergeCell ref="A37:C37"/>
    <mergeCell ref="A38:C38"/>
    <mergeCell ref="D38:F38"/>
    <mergeCell ref="A32:C32"/>
    <mergeCell ref="A18:C18"/>
    <mergeCell ref="D18:F18"/>
    <mergeCell ref="A19:C19"/>
    <mergeCell ref="A22:C22"/>
    <mergeCell ref="A23:C23"/>
    <mergeCell ref="D23:F23"/>
    <mergeCell ref="A24:C24"/>
    <mergeCell ref="A27:C27"/>
    <mergeCell ref="A28:C28"/>
    <mergeCell ref="D28:F28"/>
    <mergeCell ref="A29:C29"/>
    <mergeCell ref="A17:C17"/>
    <mergeCell ref="A2:C2"/>
    <mergeCell ref="A3:C3"/>
    <mergeCell ref="D3:F3"/>
    <mergeCell ref="A4:C4"/>
    <mergeCell ref="A7:C7"/>
    <mergeCell ref="A8:C8"/>
    <mergeCell ref="D8:F8"/>
    <mergeCell ref="A9:C9"/>
    <mergeCell ref="A12:C12"/>
    <mergeCell ref="A13:C13"/>
    <mergeCell ref="D13:F13"/>
    <mergeCell ref="A14:C14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47"/>
  <sheetViews>
    <sheetView tabSelected="1"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55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81" t="s">
        <v>114</v>
      </c>
      <c r="AJ1" s="181"/>
      <c r="AK1" s="181"/>
      <c r="AL1" s="181"/>
      <c r="AM1" s="181"/>
      <c r="AN1" s="181"/>
      <c r="AO1" s="181"/>
      <c r="AP1" s="3"/>
      <c r="AQ1" s="74"/>
      <c r="AR1" s="3"/>
      <c r="AS1" s="3"/>
      <c r="AT1" s="3"/>
    </row>
    <row r="2" spans="1:49" ht="33.75" customHeight="1" thickTop="1" thickBot="1" x14ac:dyDescent="0.4">
      <c r="A2" s="54" t="s">
        <v>133</v>
      </c>
      <c r="B2" s="51" t="str">
        <f>(A3)</f>
        <v>Pákai</v>
      </c>
      <c r="C2" s="53"/>
      <c r="D2" s="51"/>
      <c r="E2" s="51"/>
      <c r="F2" s="52" t="str">
        <f>(A4)</f>
        <v>Horváth I.</v>
      </c>
      <c r="G2" s="51"/>
      <c r="H2" s="51"/>
      <c r="I2" s="51"/>
      <c r="J2" s="52" t="str">
        <f>(A5)</f>
        <v>Rákos</v>
      </c>
      <c r="K2" s="51"/>
      <c r="L2" s="51"/>
      <c r="M2" s="51"/>
      <c r="N2" s="52" t="str">
        <f>(A6)</f>
        <v>Bottyán</v>
      </c>
      <c r="O2" s="51"/>
      <c r="P2" s="51"/>
      <c r="Q2" s="51"/>
      <c r="R2" s="52" t="str">
        <f>(A7)</f>
        <v>Debreczy I.</v>
      </c>
      <c r="S2" s="51"/>
      <c r="T2" s="51"/>
      <c r="U2" s="51"/>
      <c r="V2" s="52" t="str">
        <f>(A8)</f>
        <v>Koczor</v>
      </c>
      <c r="W2" s="51"/>
      <c r="X2" s="51"/>
      <c r="Y2" s="51"/>
      <c r="Z2" s="52" t="str">
        <f>(A9)</f>
        <v>Trecskó</v>
      </c>
      <c r="AA2" s="51"/>
      <c r="AB2" s="51"/>
      <c r="AC2" s="51"/>
      <c r="AD2" s="52" t="str">
        <f>(A10)</f>
        <v>ifj. Farkas</v>
      </c>
      <c r="AE2" s="51"/>
      <c r="AF2" s="51"/>
      <c r="AG2" s="51"/>
      <c r="AH2" s="50"/>
      <c r="AI2" s="49" t="s">
        <v>10</v>
      </c>
      <c r="AJ2" s="48" t="s">
        <v>9</v>
      </c>
      <c r="AK2" s="48" t="s">
        <v>8</v>
      </c>
      <c r="AL2" s="48" t="s">
        <v>7</v>
      </c>
      <c r="AM2" s="47" t="s">
        <v>6</v>
      </c>
      <c r="AN2" s="47" t="s">
        <v>5</v>
      </c>
      <c r="AO2" s="46" t="s">
        <v>4</v>
      </c>
      <c r="AP2" s="3"/>
      <c r="AQ2" s="46" t="s">
        <v>3</v>
      </c>
      <c r="AR2" s="73"/>
      <c r="AS2" s="45" t="s">
        <v>2</v>
      </c>
      <c r="AT2" s="3"/>
    </row>
    <row r="3" spans="1:49" ht="16.5" thickTop="1" x14ac:dyDescent="0.2">
      <c r="A3" s="44" t="s">
        <v>108</v>
      </c>
      <c r="B3" s="43"/>
      <c r="C3" s="42"/>
      <c r="D3" s="42"/>
      <c r="E3" s="42"/>
      <c r="F3" s="41">
        <v>7</v>
      </c>
      <c r="G3" s="29">
        <f>(N42)</f>
        <v>3</v>
      </c>
      <c r="H3" s="29">
        <f>(P42)</f>
        <v>0</v>
      </c>
      <c r="I3" s="39" t="str">
        <f>IF(G3=".","-",IF(G3&gt;H3,"g",IF(G3=H3,"d","v")))</f>
        <v>g</v>
      </c>
      <c r="J3" s="41">
        <v>6</v>
      </c>
      <c r="K3" s="40">
        <f>(N37)</f>
        <v>1</v>
      </c>
      <c r="L3" s="40">
        <f>(P37)</f>
        <v>4</v>
      </c>
      <c r="M3" s="39" t="str">
        <f>IF(K3=".","-",IF(K3&gt;L3,"g",IF(K3=L3,"d","v")))</f>
        <v>v</v>
      </c>
      <c r="N3" s="41">
        <v>5</v>
      </c>
      <c r="O3" s="40">
        <f>(N32)</f>
        <v>3</v>
      </c>
      <c r="P3" s="40">
        <f>(P32)</f>
        <v>2</v>
      </c>
      <c r="Q3" s="39" t="str">
        <f>IF(O3=".","-",IF(O3&gt;P3,"g",IF(O3=P3,"d","v")))</f>
        <v>g</v>
      </c>
      <c r="R3" s="41">
        <v>4</v>
      </c>
      <c r="S3" s="40">
        <f>(N27)</f>
        <v>1</v>
      </c>
      <c r="T3" s="40">
        <f>(P27)</f>
        <v>1</v>
      </c>
      <c r="U3" s="39" t="str">
        <f>IF(S3=".","-",IF(S3&gt;T3,"g",IF(S3=T3,"d","v")))</f>
        <v>d</v>
      </c>
      <c r="V3" s="41">
        <v>3</v>
      </c>
      <c r="W3" s="40">
        <f>(N22)</f>
        <v>0</v>
      </c>
      <c r="X3" s="40">
        <f>(P22)</f>
        <v>0</v>
      </c>
      <c r="Y3" s="39" t="str">
        <f>IF(W3=".","-",IF(W3&gt;X3,"g",IF(W3=X3,"d","v")))</f>
        <v>d</v>
      </c>
      <c r="Z3" s="41">
        <v>2</v>
      </c>
      <c r="AA3" s="40">
        <f>(N17)</f>
        <v>2</v>
      </c>
      <c r="AB3" s="40">
        <f>(P17)</f>
        <v>0</v>
      </c>
      <c r="AC3" s="39" t="str">
        <f t="shared" ref="AC3:AC8" si="0">IF(AA3=".","-",IF(AA3&gt;AB3,"g",IF(AA3=AB3,"d","v")))</f>
        <v>g</v>
      </c>
      <c r="AD3" s="41">
        <v>1</v>
      </c>
      <c r="AE3" s="40">
        <f>(N12)</f>
        <v>1</v>
      </c>
      <c r="AF3" s="40">
        <f>(P12)</f>
        <v>0</v>
      </c>
      <c r="AG3" s="39" t="str">
        <f t="shared" ref="AG3:AG9" si="1">IF(AE3=".","-",IF(AE3&gt;AF3,"g",IF(AE3=AF3,"d","v")))</f>
        <v>g</v>
      </c>
      <c r="AH3" s="63"/>
      <c r="AI3" s="38">
        <f t="shared" ref="AI3:AI10" si="2">SUM(AJ3:AL3)</f>
        <v>7</v>
      </c>
      <c r="AJ3" s="37">
        <f t="shared" ref="AJ3:AJ10" si="3">COUNTIF(B3:AG3,"g")</f>
        <v>4</v>
      </c>
      <c r="AK3" s="37">
        <f t="shared" ref="AK3:AK10" si="4">COUNTIF(B3:AG3,"d")</f>
        <v>2</v>
      </c>
      <c r="AL3" s="37">
        <f t="shared" ref="AL3:AL10" si="5">COUNTIF(B3:AG3,"v")</f>
        <v>1</v>
      </c>
      <c r="AM3" s="28">
        <f>SUM(IF(G3&lt;&gt;".",G3)+IF(K3&lt;&gt;".",K3)+IF(O3&lt;&gt;".",O3)+IF(S3&lt;&gt;".",S3)+IF(W3&lt;&gt;".",W3)+IF(AA3&lt;&gt;".",AA3)+IF(AE3&lt;&gt;".",AE3))</f>
        <v>11</v>
      </c>
      <c r="AN3" s="28">
        <f>SUM(IF(H3&lt;&gt;".",H3)+IF(L3&lt;&gt;".",L3)+IF(P3&lt;&gt;".",P3)+IF(T3&lt;&gt;".",T3)+IF(X3&lt;&gt;".",X3)+IF(AB3&lt;&gt;".",AB3)+IF(AF3&lt;&gt;".",AF3))</f>
        <v>7</v>
      </c>
      <c r="AO3" s="36">
        <f t="shared" ref="AO3:AO10" si="6">SUM(AJ3*3+AK3*1)</f>
        <v>14</v>
      </c>
      <c r="AP3" s="4"/>
      <c r="AQ3" s="25">
        <f t="shared" ref="AQ3:AQ10" si="7">RANK(AO3,$AO$3:$AO$10,0)</f>
        <v>1</v>
      </c>
      <c r="AR3" s="70"/>
      <c r="AS3" s="69">
        <f t="shared" ref="AS3:AS10" si="8">SUM(AM3-AN3)</f>
        <v>4</v>
      </c>
      <c r="AT3" s="3"/>
      <c r="AV3" s="72"/>
      <c r="AW3" s="72"/>
    </row>
    <row r="4" spans="1:49" ht="15.75" x14ac:dyDescent="0.2">
      <c r="A4" s="35" t="s">
        <v>74</v>
      </c>
      <c r="B4" s="32">
        <v>7</v>
      </c>
      <c r="C4" s="29">
        <f>(P42)</f>
        <v>0</v>
      </c>
      <c r="D4" s="29">
        <f>(N42)</f>
        <v>3</v>
      </c>
      <c r="E4" s="31" t="str">
        <f t="shared" ref="E4:E10" si="9">IF(C4=".","-",IF(C4&gt;D4,"g",IF(C4=D4,"d","v")))</f>
        <v>v</v>
      </c>
      <c r="F4" s="34"/>
      <c r="G4" s="33"/>
      <c r="H4" s="33"/>
      <c r="I4" s="33"/>
      <c r="J4" s="32">
        <v>5</v>
      </c>
      <c r="K4" s="29">
        <f>(N33)</f>
        <v>0</v>
      </c>
      <c r="L4" s="29">
        <f>(P33)</f>
        <v>0</v>
      </c>
      <c r="M4" s="31" t="str">
        <f>IF(K4=".","-",IF(K4&gt;L4,"g",IF(K4=L4,"d","v")))</f>
        <v>d</v>
      </c>
      <c r="N4" s="32">
        <v>4</v>
      </c>
      <c r="O4" s="29">
        <f>(N28)</f>
        <v>1</v>
      </c>
      <c r="P4" s="29">
        <f>(P28)</f>
        <v>1</v>
      </c>
      <c r="Q4" s="31" t="str">
        <f>IF(O4=".","-",IF(O4&gt;P4,"g",IF(O4=P4,"d","v")))</f>
        <v>d</v>
      </c>
      <c r="R4" s="32">
        <v>3</v>
      </c>
      <c r="S4" s="29">
        <f>(N23)</f>
        <v>1</v>
      </c>
      <c r="T4" s="29">
        <f>(P23)</f>
        <v>1</v>
      </c>
      <c r="U4" s="31" t="str">
        <f>IF(S4=".","-",IF(S4&gt;T4,"g",IF(S4=T4,"d","v")))</f>
        <v>d</v>
      </c>
      <c r="V4" s="32">
        <v>2</v>
      </c>
      <c r="W4" s="29">
        <f>(N18)</f>
        <v>0</v>
      </c>
      <c r="X4" s="29">
        <f>(P18)</f>
        <v>0</v>
      </c>
      <c r="Y4" s="31" t="str">
        <f>IF(W4=".","-",IF(W4&gt;X4,"g",IF(W4=X4,"d","v")))</f>
        <v>d</v>
      </c>
      <c r="Z4" s="32">
        <v>1</v>
      </c>
      <c r="AA4" s="29">
        <f>(N13)</f>
        <v>1</v>
      </c>
      <c r="AB4" s="29">
        <f>(P13)</f>
        <v>0</v>
      </c>
      <c r="AC4" s="31" t="str">
        <f t="shared" si="0"/>
        <v>g</v>
      </c>
      <c r="AD4" s="32">
        <v>6</v>
      </c>
      <c r="AE4" s="29">
        <f>(N38)</f>
        <v>2</v>
      </c>
      <c r="AF4" s="29">
        <f>(P38)</f>
        <v>1</v>
      </c>
      <c r="AG4" s="31" t="str">
        <f t="shared" si="1"/>
        <v>g</v>
      </c>
      <c r="AH4" s="62"/>
      <c r="AI4" s="30">
        <f t="shared" si="2"/>
        <v>7</v>
      </c>
      <c r="AJ4" s="29">
        <f t="shared" si="3"/>
        <v>2</v>
      </c>
      <c r="AK4" s="29">
        <f t="shared" si="4"/>
        <v>4</v>
      </c>
      <c r="AL4" s="29">
        <f t="shared" si="5"/>
        <v>1</v>
      </c>
      <c r="AM4" s="28">
        <f>SUM(IF(C4&lt;&gt;".",C4)+IF(K4&lt;&gt;".",K4)+IF(O4&lt;&gt;".",O4)+IF(S4&lt;&gt;".",S4)+IF(W4&lt;&gt;".",W4)+IF(AA4&lt;&gt;".",AA4)+IF(AE4&lt;&gt;".",AE4))</f>
        <v>5</v>
      </c>
      <c r="AN4" s="28">
        <f>SUM(IF(D4&lt;&gt;".",D4)+IF(L4&lt;&gt;".",L4)+IF(P4&lt;&gt;".",P4)+IF(T4&lt;&gt;".",T4)+IF(X4&lt;&gt;".",X4)+IF(AB4&lt;&gt;".",AB4)+IF(AF4&lt;&gt;".",AF4))</f>
        <v>6</v>
      </c>
      <c r="AO4" s="27">
        <f t="shared" si="6"/>
        <v>10</v>
      </c>
      <c r="AP4" s="4"/>
      <c r="AQ4" s="25">
        <f t="shared" si="7"/>
        <v>4</v>
      </c>
      <c r="AR4" s="70"/>
      <c r="AS4" s="69">
        <f t="shared" si="8"/>
        <v>-1</v>
      </c>
      <c r="AT4" s="3"/>
    </row>
    <row r="5" spans="1:49" ht="15.75" x14ac:dyDescent="0.2">
      <c r="A5" s="35" t="s">
        <v>129</v>
      </c>
      <c r="B5" s="32">
        <v>6</v>
      </c>
      <c r="C5" s="29">
        <f>(P37)</f>
        <v>4</v>
      </c>
      <c r="D5" s="29">
        <f>(N37)</f>
        <v>1</v>
      </c>
      <c r="E5" s="31" t="str">
        <f t="shared" si="9"/>
        <v>g</v>
      </c>
      <c r="F5" s="32">
        <v>5</v>
      </c>
      <c r="G5" s="29">
        <f>(P33)</f>
        <v>0</v>
      </c>
      <c r="H5" s="29">
        <f>(N33)</f>
        <v>0</v>
      </c>
      <c r="I5" s="31" t="str">
        <f t="shared" ref="I5:I10" si="10">IF(G5=".","-",IF(G5&gt;H5,"g",IF(G5=H5,"d","v")))</f>
        <v>d</v>
      </c>
      <c r="J5" s="34"/>
      <c r="K5" s="33"/>
      <c r="L5" s="33"/>
      <c r="M5" s="33"/>
      <c r="N5" s="32">
        <v>3</v>
      </c>
      <c r="O5" s="29">
        <f>(N24)</f>
        <v>2</v>
      </c>
      <c r="P5" s="29">
        <f>(P24)</f>
        <v>1</v>
      </c>
      <c r="Q5" s="31" t="str">
        <f>IF(O5=".","-",IF(O5&gt;P5,"g",IF(O5=P5,"d","v")))</f>
        <v>g</v>
      </c>
      <c r="R5" s="32">
        <v>2</v>
      </c>
      <c r="S5" s="29">
        <f>(N19)</f>
        <v>2</v>
      </c>
      <c r="T5" s="29">
        <f>(P19)</f>
        <v>2</v>
      </c>
      <c r="U5" s="31" t="str">
        <f>IF(S5=".","-",IF(S5&gt;T5,"g",IF(S5=T5,"d","v")))</f>
        <v>d</v>
      </c>
      <c r="V5" s="32">
        <v>1</v>
      </c>
      <c r="W5" s="29">
        <f>(N14)</f>
        <v>1</v>
      </c>
      <c r="X5" s="29">
        <f>(P14)</f>
        <v>2</v>
      </c>
      <c r="Y5" s="31" t="str">
        <f>IF(W5=".","-",IF(W5&gt;X5,"g",IF(W5=X5,"d","v")))</f>
        <v>v</v>
      </c>
      <c r="Z5" s="32">
        <v>7</v>
      </c>
      <c r="AA5" s="29">
        <f>(N43)</f>
        <v>1</v>
      </c>
      <c r="AB5" s="29">
        <f>(P43)</f>
        <v>1</v>
      </c>
      <c r="AC5" s="31" t="str">
        <f t="shared" si="0"/>
        <v>d</v>
      </c>
      <c r="AD5" s="32">
        <v>4</v>
      </c>
      <c r="AE5" s="29">
        <f>(N29)</f>
        <v>2</v>
      </c>
      <c r="AF5" s="29">
        <f>(P29)</f>
        <v>3</v>
      </c>
      <c r="AG5" s="31" t="str">
        <f t="shared" si="1"/>
        <v>v</v>
      </c>
      <c r="AH5" s="62"/>
      <c r="AI5" s="30">
        <f t="shared" si="2"/>
        <v>7</v>
      </c>
      <c r="AJ5" s="29">
        <f t="shared" si="3"/>
        <v>2</v>
      </c>
      <c r="AK5" s="29">
        <f t="shared" si="4"/>
        <v>3</v>
      </c>
      <c r="AL5" s="29">
        <f t="shared" si="5"/>
        <v>2</v>
      </c>
      <c r="AM5" s="28">
        <f>SUM(IF(C5&lt;&gt;".",C5)+IF(G5&lt;&gt;".",G5)+IF(O5&lt;&gt;".",O5)+IF(S5&lt;&gt;".",S5)+IF(W5&lt;&gt;".",W5)+IF(AA5&lt;&gt;".",AA5)+IF(AE5&lt;&gt;".",AE5))</f>
        <v>12</v>
      </c>
      <c r="AN5" s="28">
        <f>SUM(IF(D5&lt;&gt;".",D5)+IF(H5&lt;&gt;".",H5)+IF(P5&lt;&gt;".",P5)+IF(T5&lt;&gt;".",T5)+IF(X5&lt;&gt;".",X5)+IF(AB5&lt;&gt;".",AB5)+IF(AF5&lt;&gt;".",AF5))</f>
        <v>10</v>
      </c>
      <c r="AO5" s="27">
        <f t="shared" si="6"/>
        <v>9</v>
      </c>
      <c r="AP5" s="4"/>
      <c r="AQ5" s="25">
        <f t="shared" si="7"/>
        <v>5</v>
      </c>
      <c r="AR5" s="70"/>
      <c r="AS5" s="69">
        <f t="shared" si="8"/>
        <v>2</v>
      </c>
      <c r="AT5" s="3"/>
    </row>
    <row r="6" spans="1:49" ht="15.75" x14ac:dyDescent="0.2">
      <c r="A6" s="35" t="s">
        <v>118</v>
      </c>
      <c r="B6" s="32">
        <v>5</v>
      </c>
      <c r="C6" s="29">
        <f>(P32)</f>
        <v>2</v>
      </c>
      <c r="D6" s="29">
        <f>(N32)</f>
        <v>3</v>
      </c>
      <c r="E6" s="31" t="str">
        <f t="shared" si="9"/>
        <v>v</v>
      </c>
      <c r="F6" s="32">
        <v>4</v>
      </c>
      <c r="G6" s="29">
        <f>(P28)</f>
        <v>1</v>
      </c>
      <c r="H6" s="29">
        <f>(N28)</f>
        <v>1</v>
      </c>
      <c r="I6" s="31" t="str">
        <f t="shared" si="10"/>
        <v>d</v>
      </c>
      <c r="J6" s="32">
        <v>3</v>
      </c>
      <c r="K6" s="29">
        <f>(P24)</f>
        <v>1</v>
      </c>
      <c r="L6" s="29">
        <f>(N24)</f>
        <v>2</v>
      </c>
      <c r="M6" s="31" t="str">
        <f>IF(K6=".","-",IF(K6&gt;L6,"g",IF(K6=L6,"d","v")))</f>
        <v>v</v>
      </c>
      <c r="N6" s="34"/>
      <c r="O6" s="33"/>
      <c r="P6" s="33"/>
      <c r="Q6" s="33"/>
      <c r="R6" s="32">
        <v>1</v>
      </c>
      <c r="S6" s="29">
        <f>(N15)</f>
        <v>0</v>
      </c>
      <c r="T6" s="29">
        <f>(P15)</f>
        <v>3</v>
      </c>
      <c r="U6" s="31" t="str">
        <f>IF(S6=".","-",IF(S6&gt;T6,"g",IF(S6=T6,"d","v")))</f>
        <v>v</v>
      </c>
      <c r="V6" s="32">
        <v>7</v>
      </c>
      <c r="W6" s="29">
        <f>(N44)</f>
        <v>2</v>
      </c>
      <c r="X6" s="29">
        <f>(P44)</f>
        <v>1</v>
      </c>
      <c r="Y6" s="31" t="str">
        <f>IF(W6=".","-",IF(W6&gt;X6,"g",IF(W6=X6,"d","v")))</f>
        <v>g</v>
      </c>
      <c r="Z6" s="32">
        <v>6</v>
      </c>
      <c r="AA6" s="29">
        <f>(N39)</f>
        <v>2</v>
      </c>
      <c r="AB6" s="29">
        <f>(P39)</f>
        <v>2</v>
      </c>
      <c r="AC6" s="31" t="str">
        <f t="shared" si="0"/>
        <v>d</v>
      </c>
      <c r="AD6" s="32">
        <v>2</v>
      </c>
      <c r="AE6" s="29">
        <f>(N20)</f>
        <v>3</v>
      </c>
      <c r="AF6" s="29">
        <f>(P20)</f>
        <v>4</v>
      </c>
      <c r="AG6" s="31" t="str">
        <f t="shared" si="1"/>
        <v>v</v>
      </c>
      <c r="AH6" s="62"/>
      <c r="AI6" s="30">
        <f t="shared" si="2"/>
        <v>7</v>
      </c>
      <c r="AJ6" s="29">
        <f t="shared" si="3"/>
        <v>1</v>
      </c>
      <c r="AK6" s="29">
        <f t="shared" si="4"/>
        <v>2</v>
      </c>
      <c r="AL6" s="29">
        <f t="shared" si="5"/>
        <v>4</v>
      </c>
      <c r="AM6" s="28">
        <f>SUM(IF(C6&lt;&gt;".",C6)+IF(G6&lt;&gt;".",G6)+IF(K6&lt;&gt;".",K6)+IF(S6&lt;&gt;".",S6)+IF(W6&lt;&gt;".",W6)+IF(AA6&lt;&gt;".",AA6)+IF(AE6&lt;&gt;".",AE6))</f>
        <v>11</v>
      </c>
      <c r="AN6" s="28">
        <f>SUM(IF(D6&lt;&gt;".",D6)+IF(H6&lt;&gt;".",H6)+IF(L6&lt;&gt;".",L6)+IF(T6&lt;&gt;".",T6)+IF(X6&lt;&gt;".",X6)+IF(AB6&lt;&gt;".",AB6)+IF(AF6&lt;&gt;".",AF6))</f>
        <v>16</v>
      </c>
      <c r="AO6" s="27">
        <f t="shared" si="6"/>
        <v>5</v>
      </c>
      <c r="AP6" s="4"/>
      <c r="AQ6" s="25">
        <f t="shared" si="7"/>
        <v>7</v>
      </c>
      <c r="AR6" s="70"/>
      <c r="AS6" s="69">
        <f t="shared" si="8"/>
        <v>-5</v>
      </c>
      <c r="AT6" s="3"/>
      <c r="AV6" s="72"/>
      <c r="AW6" s="72"/>
    </row>
    <row r="7" spans="1:49" ht="15.75" x14ac:dyDescent="0.2">
      <c r="A7" s="35" t="s">
        <v>71</v>
      </c>
      <c r="B7" s="32">
        <v>4</v>
      </c>
      <c r="C7" s="29">
        <f>(P27)</f>
        <v>1</v>
      </c>
      <c r="D7" s="29">
        <f>(N27)</f>
        <v>1</v>
      </c>
      <c r="E7" s="31" t="str">
        <f t="shared" si="9"/>
        <v>d</v>
      </c>
      <c r="F7" s="32">
        <v>3</v>
      </c>
      <c r="G7" s="29">
        <f>(P23)</f>
        <v>1</v>
      </c>
      <c r="H7" s="29">
        <f>(N23)</f>
        <v>1</v>
      </c>
      <c r="I7" s="31" t="str">
        <f t="shared" si="10"/>
        <v>d</v>
      </c>
      <c r="J7" s="32">
        <v>2</v>
      </c>
      <c r="K7" s="29">
        <f>(P19)</f>
        <v>2</v>
      </c>
      <c r="L7" s="29">
        <f>(N19)</f>
        <v>2</v>
      </c>
      <c r="M7" s="31" t="str">
        <f>IF(K7=".","-",IF(K7&gt;L7,"g",IF(K7=L7,"d","v")))</f>
        <v>d</v>
      </c>
      <c r="N7" s="32">
        <v>1</v>
      </c>
      <c r="O7" s="29">
        <f>(P15)</f>
        <v>3</v>
      </c>
      <c r="P7" s="29">
        <f>(N15)</f>
        <v>0</v>
      </c>
      <c r="Q7" s="31" t="str">
        <f>IF(O7=".","-",IF(O7&gt;P7,"g",IF(O7=P7,"d","v")))</f>
        <v>g</v>
      </c>
      <c r="R7" s="34"/>
      <c r="S7" s="33"/>
      <c r="T7" s="33"/>
      <c r="U7" s="33"/>
      <c r="V7" s="32">
        <v>6</v>
      </c>
      <c r="W7" s="29">
        <f>(N40)</f>
        <v>3</v>
      </c>
      <c r="X7" s="29">
        <f>(P40)</f>
        <v>0</v>
      </c>
      <c r="Y7" s="31" t="str">
        <f>IF(W7=".","-",IF(W7&gt;X7,"g",IF(W7=X7,"d","v")))</f>
        <v>g</v>
      </c>
      <c r="Z7" s="32">
        <v>5</v>
      </c>
      <c r="AA7" s="29">
        <f>(N34)</f>
        <v>2</v>
      </c>
      <c r="AB7" s="29">
        <f>(P34)</f>
        <v>1</v>
      </c>
      <c r="AC7" s="31" t="str">
        <f t="shared" si="0"/>
        <v>g</v>
      </c>
      <c r="AD7" s="32">
        <v>7</v>
      </c>
      <c r="AE7" s="29">
        <f>(N45)</f>
        <v>1</v>
      </c>
      <c r="AF7" s="29">
        <f>(P45)</f>
        <v>1</v>
      </c>
      <c r="AG7" s="31" t="str">
        <f t="shared" si="1"/>
        <v>d</v>
      </c>
      <c r="AH7" s="62"/>
      <c r="AI7" s="30">
        <f t="shared" si="2"/>
        <v>7</v>
      </c>
      <c r="AJ7" s="29">
        <f t="shared" si="3"/>
        <v>3</v>
      </c>
      <c r="AK7" s="29">
        <f t="shared" si="4"/>
        <v>4</v>
      </c>
      <c r="AL7" s="29">
        <f t="shared" si="5"/>
        <v>0</v>
      </c>
      <c r="AM7" s="28">
        <f>SUM(IF(C7&lt;&gt;".",C7)+IF(G7&lt;&gt;".",G7)+IF(K7&lt;&gt;".",K7)+IF(O7&lt;&gt;".",O7)+IF(W7&lt;&gt;".",W7)+IF(AA7&lt;&gt;".",AA7)+IF(AE7&lt;&gt;".",AE7))</f>
        <v>13</v>
      </c>
      <c r="AN7" s="28">
        <f>SUM(IF(D7&lt;&gt;".",D7)+IF(H7&lt;&gt;".",H7)+IF(L7&lt;&gt;".",L7)+IF(P7&lt;&gt;".",P7)+IF(X7&lt;&gt;".",X7)+IF(AB7&lt;&gt;".",AB7)+IF(AF7&lt;&gt;".",AF7))</f>
        <v>6</v>
      </c>
      <c r="AO7" s="27">
        <f t="shared" si="6"/>
        <v>13</v>
      </c>
      <c r="AP7" s="4"/>
      <c r="AQ7" s="25">
        <f t="shared" si="7"/>
        <v>2</v>
      </c>
      <c r="AR7" s="70"/>
      <c r="AS7" s="69">
        <f t="shared" si="8"/>
        <v>7</v>
      </c>
      <c r="AT7" s="3"/>
    </row>
    <row r="8" spans="1:49" ht="15.75" x14ac:dyDescent="0.2">
      <c r="A8" s="35" t="s">
        <v>125</v>
      </c>
      <c r="B8" s="32">
        <v>3</v>
      </c>
      <c r="C8" s="29">
        <f>(P22)</f>
        <v>0</v>
      </c>
      <c r="D8" s="29">
        <f>(N22)</f>
        <v>0</v>
      </c>
      <c r="E8" s="31" t="str">
        <f t="shared" si="9"/>
        <v>d</v>
      </c>
      <c r="F8" s="32">
        <v>2</v>
      </c>
      <c r="G8" s="29">
        <f>(P18)</f>
        <v>0</v>
      </c>
      <c r="H8" s="29">
        <f>(N18)</f>
        <v>0</v>
      </c>
      <c r="I8" s="31" t="str">
        <f t="shared" si="10"/>
        <v>d</v>
      </c>
      <c r="J8" s="32">
        <v>1</v>
      </c>
      <c r="K8" s="29">
        <f>(P14)</f>
        <v>2</v>
      </c>
      <c r="L8" s="29">
        <f>(N14)</f>
        <v>1</v>
      </c>
      <c r="M8" s="31" t="str">
        <f>IF(K8=".","-",IF(K8&gt;L8,"g",IF(K8=L8,"d","v")))</f>
        <v>g</v>
      </c>
      <c r="N8" s="32">
        <v>7</v>
      </c>
      <c r="O8" s="29">
        <f>(P44)</f>
        <v>1</v>
      </c>
      <c r="P8" s="29">
        <f>(N44)</f>
        <v>2</v>
      </c>
      <c r="Q8" s="31" t="str">
        <f>IF(O8=".","-",IF(O8&gt;P8,"g",IF(O8=P8,"d","v")))</f>
        <v>v</v>
      </c>
      <c r="R8" s="32">
        <v>6</v>
      </c>
      <c r="S8" s="29">
        <f>(P40)</f>
        <v>0</v>
      </c>
      <c r="T8" s="29">
        <f>(N40)</f>
        <v>3</v>
      </c>
      <c r="U8" s="31" t="str">
        <f>IF(S8=".","-",IF(S8&gt;T8,"g",IF(S8=T8,"d","v")))</f>
        <v>v</v>
      </c>
      <c r="V8" s="34"/>
      <c r="W8" s="33"/>
      <c r="X8" s="33"/>
      <c r="Y8" s="33"/>
      <c r="Z8" s="32">
        <v>4</v>
      </c>
      <c r="AA8" s="29">
        <f>(N30)</f>
        <v>4</v>
      </c>
      <c r="AB8" s="29">
        <f>(P30)</f>
        <v>0</v>
      </c>
      <c r="AC8" s="31" t="str">
        <f t="shared" si="0"/>
        <v>g</v>
      </c>
      <c r="AD8" s="32">
        <v>5</v>
      </c>
      <c r="AE8" s="29">
        <f>(N35)</f>
        <v>3</v>
      </c>
      <c r="AF8" s="29">
        <f>(P35)</f>
        <v>5</v>
      </c>
      <c r="AG8" s="31" t="str">
        <f t="shared" si="1"/>
        <v>v</v>
      </c>
      <c r="AH8" s="62"/>
      <c r="AI8" s="30">
        <f t="shared" si="2"/>
        <v>7</v>
      </c>
      <c r="AJ8" s="29">
        <f t="shared" si="3"/>
        <v>2</v>
      </c>
      <c r="AK8" s="29">
        <f t="shared" si="4"/>
        <v>2</v>
      </c>
      <c r="AL8" s="29">
        <f t="shared" si="5"/>
        <v>3</v>
      </c>
      <c r="AM8" s="28">
        <f>SUM(IF(C8&lt;&gt;".",C8)+IF(G8&lt;&gt;".",G8)+IF(K8&lt;&gt;".",K8)+IF(S8&lt;&gt;".",S8)+IF(O8&lt;&gt;".",O8)+IF(AA8&lt;&gt;".",AA8)+IF(AE8&lt;&gt;".",AE8))</f>
        <v>10</v>
      </c>
      <c r="AN8" s="28">
        <f>SUM(IF(D8&lt;&gt;".",D8)+IF(H8&lt;&gt;".",H8)+IF(L8&lt;&gt;".",L8)+IF(T8&lt;&gt;".",T8)+IF(P8&lt;&gt;".",P8)+IF(AB8&lt;&gt;".",AB8)+IF(AF8&lt;&gt;".",AF8))</f>
        <v>11</v>
      </c>
      <c r="AO8" s="27">
        <f t="shared" si="6"/>
        <v>8</v>
      </c>
      <c r="AP8" s="4"/>
      <c r="AQ8" s="25">
        <f t="shared" si="7"/>
        <v>6</v>
      </c>
      <c r="AR8" s="70"/>
      <c r="AS8" s="69">
        <f t="shared" si="8"/>
        <v>-1</v>
      </c>
      <c r="AT8" s="3"/>
      <c r="AV8" s="71"/>
      <c r="AW8" s="71"/>
    </row>
    <row r="9" spans="1:49" ht="15.75" x14ac:dyDescent="0.2">
      <c r="A9" s="35" t="s">
        <v>109</v>
      </c>
      <c r="B9" s="32">
        <v>2</v>
      </c>
      <c r="C9" s="29">
        <f>(P17)</f>
        <v>0</v>
      </c>
      <c r="D9" s="29">
        <f>(N17)</f>
        <v>2</v>
      </c>
      <c r="E9" s="31" t="str">
        <f t="shared" si="9"/>
        <v>v</v>
      </c>
      <c r="F9" s="32">
        <v>1</v>
      </c>
      <c r="G9" s="29">
        <f>(P13)</f>
        <v>0</v>
      </c>
      <c r="H9" s="29">
        <f>(N13)</f>
        <v>1</v>
      </c>
      <c r="I9" s="31" t="str">
        <f t="shared" si="10"/>
        <v>v</v>
      </c>
      <c r="J9" s="32">
        <v>7</v>
      </c>
      <c r="K9" s="29">
        <f>(P43)</f>
        <v>1</v>
      </c>
      <c r="L9" s="29">
        <f>(N43)</f>
        <v>1</v>
      </c>
      <c r="M9" s="31" t="str">
        <f>IF(K9=".","-",IF(K9&gt;L9,"g",IF(K9=L9,"d","v")))</f>
        <v>d</v>
      </c>
      <c r="N9" s="32">
        <v>6</v>
      </c>
      <c r="O9" s="29">
        <f>(P39)</f>
        <v>2</v>
      </c>
      <c r="P9" s="29">
        <f>(N39)</f>
        <v>2</v>
      </c>
      <c r="Q9" s="31" t="str">
        <f>IF(O9=".","-",IF(O9&gt;P9,"g",IF(O9=P9,"d","v")))</f>
        <v>d</v>
      </c>
      <c r="R9" s="32">
        <v>5</v>
      </c>
      <c r="S9" s="29">
        <f>(P34)</f>
        <v>1</v>
      </c>
      <c r="T9" s="29">
        <f>(N34)</f>
        <v>2</v>
      </c>
      <c r="U9" s="31" t="str">
        <f>IF(S9=".","-",IF(S9&gt;T9,"g",IF(S9=T9,"d","v")))</f>
        <v>v</v>
      </c>
      <c r="V9" s="32">
        <v>4</v>
      </c>
      <c r="W9" s="29">
        <f>(P30)</f>
        <v>0</v>
      </c>
      <c r="X9" s="29">
        <f>(N30)</f>
        <v>4</v>
      </c>
      <c r="Y9" s="31" t="str">
        <f>IF(W9=".","-",IF(W9&gt;X9,"g",IF(W9=X9,"d","v")))</f>
        <v>v</v>
      </c>
      <c r="Z9" s="34"/>
      <c r="AA9" s="33"/>
      <c r="AB9" s="33"/>
      <c r="AC9" s="33"/>
      <c r="AD9" s="32">
        <v>3</v>
      </c>
      <c r="AE9" s="29">
        <f>(N25)</f>
        <v>2</v>
      </c>
      <c r="AF9" s="29">
        <f>(P25)</f>
        <v>2</v>
      </c>
      <c r="AG9" s="31" t="str">
        <f t="shared" si="1"/>
        <v>d</v>
      </c>
      <c r="AH9" s="62"/>
      <c r="AI9" s="30">
        <f t="shared" si="2"/>
        <v>7</v>
      </c>
      <c r="AJ9" s="29">
        <f t="shared" si="3"/>
        <v>0</v>
      </c>
      <c r="AK9" s="29">
        <f t="shared" si="4"/>
        <v>3</v>
      </c>
      <c r="AL9" s="29">
        <f t="shared" si="5"/>
        <v>4</v>
      </c>
      <c r="AM9" s="28">
        <f>SUM(IF(C9&lt;&gt;".",C9)+IF(G9&lt;&gt;".",G9)+IF(K9&lt;&gt;".",K9)+IF(S9&lt;&gt;".",S9)+IF(W9&lt;&gt;".",W9)+IF(O9&lt;&gt;".",O9)+IF(AE9&lt;&gt;".",AE9))</f>
        <v>6</v>
      </c>
      <c r="AN9" s="28">
        <f>SUM(IF(D9&lt;&gt;".",D9)+IF(H9&lt;&gt;".",H9)+IF(L9&lt;&gt;".",L9)+IF(T9&lt;&gt;".",T9)+IF(X9&lt;&gt;".",X9)+IF(P9&lt;&gt;".",P9)+IF(AF9&lt;&gt;".",AF9))</f>
        <v>14</v>
      </c>
      <c r="AO9" s="27">
        <f t="shared" si="6"/>
        <v>3</v>
      </c>
      <c r="AP9" s="26"/>
      <c r="AQ9" s="25">
        <f t="shared" si="7"/>
        <v>8</v>
      </c>
      <c r="AR9" s="70"/>
      <c r="AS9" s="69">
        <f t="shared" si="8"/>
        <v>-8</v>
      </c>
      <c r="AT9" s="3"/>
    </row>
    <row r="10" spans="1:49" s="10" customFormat="1" ht="16.5" thickBot="1" x14ac:dyDescent="0.25">
      <c r="A10" s="24" t="s">
        <v>124</v>
      </c>
      <c r="B10" s="23">
        <v>1</v>
      </c>
      <c r="C10" s="18">
        <f>(P12)</f>
        <v>0</v>
      </c>
      <c r="D10" s="18">
        <f>(N12)</f>
        <v>1</v>
      </c>
      <c r="E10" s="22" t="str">
        <f t="shared" si="9"/>
        <v>v</v>
      </c>
      <c r="F10" s="23">
        <v>6</v>
      </c>
      <c r="G10" s="18">
        <f>(P38)</f>
        <v>1</v>
      </c>
      <c r="H10" s="18">
        <f>(N38)</f>
        <v>2</v>
      </c>
      <c r="I10" s="22" t="str">
        <f t="shared" si="10"/>
        <v>v</v>
      </c>
      <c r="J10" s="23">
        <v>4</v>
      </c>
      <c r="K10" s="18">
        <f>(P29)</f>
        <v>3</v>
      </c>
      <c r="L10" s="18">
        <f>(N29)</f>
        <v>2</v>
      </c>
      <c r="M10" s="22" t="str">
        <f>IF(K10=".","-",IF(K10&gt;L10,"g",IF(K10=L10,"d","v")))</f>
        <v>g</v>
      </c>
      <c r="N10" s="23">
        <v>2</v>
      </c>
      <c r="O10" s="18">
        <f>(P20)</f>
        <v>4</v>
      </c>
      <c r="P10" s="18">
        <f>(N20)</f>
        <v>3</v>
      </c>
      <c r="Q10" s="22" t="str">
        <f>IF(O10=".","-",IF(O10&gt;P10,"g",IF(O10=P10,"d","v")))</f>
        <v>g</v>
      </c>
      <c r="R10" s="23">
        <v>7</v>
      </c>
      <c r="S10" s="18">
        <f>(P45)</f>
        <v>1</v>
      </c>
      <c r="T10" s="18">
        <f>(N45)</f>
        <v>1</v>
      </c>
      <c r="U10" s="22" t="str">
        <f>IF(S10=".","-",IF(S10&gt;T10,"g",IF(S10=T10,"d","v")))</f>
        <v>d</v>
      </c>
      <c r="V10" s="23">
        <v>5</v>
      </c>
      <c r="W10" s="18">
        <f>(P35)</f>
        <v>5</v>
      </c>
      <c r="X10" s="18">
        <f>(N35)</f>
        <v>3</v>
      </c>
      <c r="Y10" s="22" t="str">
        <f>IF(W10=".","-",IF(W10&gt;X10,"g",IF(W10=X10,"d","v")))</f>
        <v>g</v>
      </c>
      <c r="Z10" s="23">
        <v>3</v>
      </c>
      <c r="AA10" s="18">
        <f>(P25)</f>
        <v>2</v>
      </c>
      <c r="AB10" s="18">
        <f>(N25)</f>
        <v>2</v>
      </c>
      <c r="AC10" s="22" t="str">
        <f>IF(AA10=".","-",IF(AA10&gt;AB10,"g",IF(AA10=AB10,"d","v")))</f>
        <v>d</v>
      </c>
      <c r="AD10" s="21"/>
      <c r="AE10" s="20"/>
      <c r="AF10" s="20"/>
      <c r="AG10" s="20"/>
      <c r="AH10" s="50"/>
      <c r="AI10" s="19">
        <f t="shared" si="2"/>
        <v>7</v>
      </c>
      <c r="AJ10" s="18">
        <f t="shared" si="3"/>
        <v>3</v>
      </c>
      <c r="AK10" s="18">
        <f t="shared" si="4"/>
        <v>2</v>
      </c>
      <c r="AL10" s="18">
        <f t="shared" si="5"/>
        <v>2</v>
      </c>
      <c r="AM10" s="17">
        <f>SUM(IF(C10&lt;&gt;".",C10)+IF(G10&lt;&gt;".",G10)+IF(K10&lt;&gt;".",K10)+IF(S10&lt;&gt;".",S10)+IF(W10&lt;&gt;".",W10)+IF(AA10&lt;&gt;".",AA10)+IF(O10&lt;&gt;".",O10))</f>
        <v>16</v>
      </c>
      <c r="AN10" s="17">
        <f>SUM(IF(D10&lt;&gt;".",D10)+IF(H10&lt;&gt;".",H10)+IF(L10&lt;&gt;".",L10)+IF(T10&lt;&gt;".",T10)+IF(X10&lt;&gt;".",X10)+IF(AB10&lt;&gt;".",AB10)+IF(P10&lt;&gt;".",P10))</f>
        <v>14</v>
      </c>
      <c r="AO10" s="16">
        <f t="shared" si="6"/>
        <v>11</v>
      </c>
      <c r="AP10" s="4"/>
      <c r="AQ10" s="15">
        <f t="shared" si="7"/>
        <v>3</v>
      </c>
      <c r="AR10" s="70"/>
      <c r="AS10" s="69">
        <f t="shared" si="8"/>
        <v>2</v>
      </c>
      <c r="AT10" s="4"/>
    </row>
    <row r="11" spans="1:49" s="10" customFormat="1" ht="3.75" customHeight="1" thickTop="1" x14ac:dyDescent="0.2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25" x14ac:dyDescent="0.3">
      <c r="A12" s="9">
        <v>1</v>
      </c>
      <c r="B12" s="68"/>
      <c r="C12" s="6"/>
      <c r="D12" s="8"/>
      <c r="E12" s="6"/>
      <c r="F12" s="6"/>
      <c r="G12" s="6"/>
      <c r="H12" s="6"/>
      <c r="I12" s="6"/>
      <c r="J12" s="6"/>
      <c r="K12" s="6"/>
      <c r="L12" s="67" t="str">
        <f>($A$3)</f>
        <v>Pákai</v>
      </c>
      <c r="M12" s="6"/>
      <c r="N12" s="7">
        <v>1</v>
      </c>
      <c r="O12" s="58" t="s">
        <v>1</v>
      </c>
      <c r="P12" s="7">
        <v>0</v>
      </c>
      <c r="Q12" s="6"/>
      <c r="R12" s="6" t="str">
        <f>($A$10)</f>
        <v>ifj. Farkas</v>
      </c>
      <c r="S12" s="6"/>
      <c r="T12" s="6"/>
      <c r="U12" s="6"/>
      <c r="V12" s="6"/>
      <c r="W12" s="78" t="s">
        <v>139</v>
      </c>
      <c r="X12" s="78"/>
      <c r="Y12" s="78"/>
      <c r="Z12" s="78"/>
      <c r="AA12" s="78"/>
      <c r="AB12" s="78" t="s">
        <v>191</v>
      </c>
      <c r="AC12" s="78"/>
      <c r="AD12" s="78"/>
      <c r="AE12" s="78"/>
      <c r="AF12" s="6"/>
      <c r="AG12" s="6"/>
      <c r="AQ12" s="60"/>
    </row>
    <row r="13" spans="1:49" ht="20.25" x14ac:dyDescent="0.3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7" t="str">
        <f>($A$4)</f>
        <v>Horváth I.</v>
      </c>
      <c r="M13" s="2"/>
      <c r="N13" s="7">
        <v>1</v>
      </c>
      <c r="O13" s="58" t="s">
        <v>1</v>
      </c>
      <c r="P13" s="7">
        <v>0</v>
      </c>
      <c r="Q13" s="2"/>
      <c r="R13" s="6" t="str">
        <f>($A$9)</f>
        <v>Trecskó</v>
      </c>
      <c r="S13" s="6"/>
      <c r="T13" s="2"/>
      <c r="U13" s="2"/>
      <c r="V13" s="6"/>
      <c r="W13" s="79" t="s">
        <v>140</v>
      </c>
      <c r="X13" s="79"/>
      <c r="Y13" s="79"/>
      <c r="Z13" s="79"/>
      <c r="AA13" s="79"/>
      <c r="AB13" s="79"/>
      <c r="AC13" s="79"/>
      <c r="AD13" s="79"/>
      <c r="AE13" s="78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25" x14ac:dyDescent="0.3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7" t="str">
        <f>($A$5)</f>
        <v>Rákos</v>
      </c>
      <c r="M14" s="2"/>
      <c r="N14" s="7">
        <v>1</v>
      </c>
      <c r="O14" s="58" t="s">
        <v>1</v>
      </c>
      <c r="P14" s="7">
        <v>2</v>
      </c>
      <c r="Q14" s="6"/>
      <c r="R14" s="6" t="str">
        <f>($A$8)</f>
        <v>Koczor</v>
      </c>
      <c r="S14" s="6"/>
      <c r="T14" s="2"/>
      <c r="U14" s="2"/>
      <c r="V14" s="6"/>
      <c r="W14" s="79" t="s">
        <v>141</v>
      </c>
      <c r="X14" s="79"/>
      <c r="Y14" s="79"/>
      <c r="Z14" s="79"/>
      <c r="AA14" s="79"/>
      <c r="AB14" s="79"/>
      <c r="AC14" s="79"/>
      <c r="AD14" s="79"/>
      <c r="AE14" s="78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25" x14ac:dyDescent="0.3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7" t="str">
        <f>($A$6)</f>
        <v>Bottyán</v>
      </c>
      <c r="M15" s="2"/>
      <c r="N15" s="7">
        <v>0</v>
      </c>
      <c r="O15" s="58" t="s">
        <v>1</v>
      </c>
      <c r="P15" s="7">
        <v>3</v>
      </c>
      <c r="Q15" s="2"/>
      <c r="R15" s="6" t="str">
        <f>($A$7)</f>
        <v>Debreczy I.</v>
      </c>
      <c r="S15" s="6"/>
      <c r="T15" s="2"/>
      <c r="U15" s="2"/>
      <c r="V15" s="6"/>
      <c r="W15" s="79" t="s">
        <v>142</v>
      </c>
      <c r="X15" s="79"/>
      <c r="Y15" s="79"/>
      <c r="Z15" s="79"/>
      <c r="AA15" s="79"/>
      <c r="AB15" s="79"/>
      <c r="AC15" s="79"/>
      <c r="AD15" s="79"/>
      <c r="AE15" s="78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25" x14ac:dyDescent="0.3">
      <c r="A17" s="9">
        <v>2</v>
      </c>
      <c r="B17" s="68"/>
      <c r="C17" s="6"/>
      <c r="D17" s="8"/>
      <c r="E17" s="6"/>
      <c r="F17" s="6"/>
      <c r="G17" s="6"/>
      <c r="H17" s="6"/>
      <c r="I17" s="6"/>
      <c r="J17" s="6"/>
      <c r="K17" s="6"/>
      <c r="L17" s="67" t="str">
        <f>($A$3)</f>
        <v>Pákai</v>
      </c>
      <c r="M17" s="6"/>
      <c r="N17" s="7">
        <v>2</v>
      </c>
      <c r="O17" s="58" t="s">
        <v>1</v>
      </c>
      <c r="P17" s="7">
        <v>0</v>
      </c>
      <c r="Q17" s="6"/>
      <c r="R17" s="6" t="str">
        <f>($A$9)</f>
        <v>Trecskó</v>
      </c>
      <c r="S17" s="6"/>
      <c r="T17" s="6"/>
      <c r="U17" s="6"/>
      <c r="V17" s="6"/>
      <c r="W17" s="78" t="s">
        <v>142</v>
      </c>
      <c r="X17" s="78"/>
      <c r="Y17" s="78"/>
      <c r="Z17" s="78"/>
      <c r="AA17" s="78"/>
      <c r="AB17" s="78" t="s">
        <v>192</v>
      </c>
      <c r="AC17" s="78"/>
      <c r="AD17" s="78"/>
      <c r="AE17" s="78"/>
      <c r="AF17" s="6"/>
      <c r="AG17" s="6"/>
      <c r="AQ17" s="60"/>
    </row>
    <row r="18" spans="1:44" ht="20.25" x14ac:dyDescent="0.3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7" t="str">
        <f>($A$4)</f>
        <v>Horváth I.</v>
      </c>
      <c r="M18" s="2"/>
      <c r="N18" s="7">
        <v>0</v>
      </c>
      <c r="O18" s="58" t="s">
        <v>1</v>
      </c>
      <c r="P18" s="7">
        <v>0</v>
      </c>
      <c r="Q18" s="2"/>
      <c r="R18" s="6" t="str">
        <f>($A$8)</f>
        <v>Koczor</v>
      </c>
      <c r="S18" s="6"/>
      <c r="T18" s="2"/>
      <c r="U18" s="2"/>
      <c r="V18" s="6"/>
      <c r="W18" s="79" t="s">
        <v>141</v>
      </c>
      <c r="X18" s="79"/>
      <c r="Y18" s="79"/>
      <c r="Z18" s="79"/>
      <c r="AA18" s="79"/>
      <c r="AB18" s="79"/>
      <c r="AC18" s="79"/>
      <c r="AD18" s="79"/>
      <c r="AE18" s="78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25" x14ac:dyDescent="0.3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7" t="str">
        <f>($A$5)</f>
        <v>Rákos</v>
      </c>
      <c r="M19" s="2"/>
      <c r="N19" s="7">
        <v>2</v>
      </c>
      <c r="O19" s="58" t="s">
        <v>1</v>
      </c>
      <c r="P19" s="7">
        <v>2</v>
      </c>
      <c r="Q19" s="6"/>
      <c r="R19" s="6" t="str">
        <f>($A$7)</f>
        <v>Debreczy I.</v>
      </c>
      <c r="S19" s="6"/>
      <c r="T19" s="2"/>
      <c r="U19" s="2"/>
      <c r="V19" s="6"/>
      <c r="W19" s="79" t="s">
        <v>140</v>
      </c>
      <c r="X19" s="79"/>
      <c r="Y19" s="79"/>
      <c r="Z19" s="79"/>
      <c r="AA19" s="79"/>
      <c r="AB19" s="79"/>
      <c r="AC19" s="79"/>
      <c r="AD19" s="79"/>
      <c r="AE19" s="78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25" x14ac:dyDescent="0.3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7" t="str">
        <f>($A$6)</f>
        <v>Bottyán</v>
      </c>
      <c r="M20" s="2"/>
      <c r="N20" s="7">
        <v>3</v>
      </c>
      <c r="O20" s="58" t="s">
        <v>1</v>
      </c>
      <c r="P20" s="7">
        <v>4</v>
      </c>
      <c r="Q20" s="2"/>
      <c r="R20" s="6" t="str">
        <f>($A$10)</f>
        <v>ifj. Farkas</v>
      </c>
      <c r="S20" s="6"/>
      <c r="T20" s="2"/>
      <c r="U20" s="2"/>
      <c r="V20" s="6"/>
      <c r="W20" s="79" t="s">
        <v>139</v>
      </c>
      <c r="X20" s="79"/>
      <c r="Y20" s="79"/>
      <c r="Z20" s="79"/>
      <c r="AA20" s="79"/>
      <c r="AB20" s="79"/>
      <c r="AC20" s="79"/>
      <c r="AD20" s="79"/>
      <c r="AE20" s="78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25" x14ac:dyDescent="0.3">
      <c r="A22" s="9">
        <v>3</v>
      </c>
      <c r="B22" s="68"/>
      <c r="C22" s="6"/>
      <c r="D22" s="8"/>
      <c r="E22" s="6"/>
      <c r="F22" s="6"/>
      <c r="G22" s="6"/>
      <c r="H22" s="6"/>
      <c r="I22" s="6"/>
      <c r="J22" s="6"/>
      <c r="K22" s="6"/>
      <c r="L22" s="67" t="str">
        <f>($A$3)</f>
        <v>Pákai</v>
      </c>
      <c r="M22" s="6"/>
      <c r="N22" s="7">
        <v>0</v>
      </c>
      <c r="O22" s="58" t="s">
        <v>1</v>
      </c>
      <c r="P22" s="7">
        <v>0</v>
      </c>
      <c r="Q22" s="6"/>
      <c r="R22" s="6" t="str">
        <f>($A$8)</f>
        <v>Koczor</v>
      </c>
      <c r="S22" s="6"/>
      <c r="T22" s="6"/>
      <c r="U22" s="6"/>
      <c r="V22" s="6"/>
      <c r="W22" s="78" t="s">
        <v>139</v>
      </c>
      <c r="X22" s="78"/>
      <c r="Y22" s="78"/>
      <c r="Z22" s="78"/>
      <c r="AA22" s="78"/>
      <c r="AB22" s="78" t="s">
        <v>201</v>
      </c>
      <c r="AC22" s="78"/>
      <c r="AD22" s="78"/>
      <c r="AE22" s="78"/>
      <c r="AF22" s="6"/>
      <c r="AG22" s="6"/>
      <c r="AQ22" s="60"/>
    </row>
    <row r="23" spans="1:44" ht="20.25" x14ac:dyDescent="0.3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7" t="str">
        <f>($A$4)</f>
        <v>Horváth I.</v>
      </c>
      <c r="M23" s="2"/>
      <c r="N23" s="7">
        <v>1</v>
      </c>
      <c r="O23" s="58" t="s">
        <v>1</v>
      </c>
      <c r="P23" s="7">
        <v>1</v>
      </c>
      <c r="Q23" s="2"/>
      <c r="R23" s="6" t="str">
        <f>($A$7)</f>
        <v>Debreczy I.</v>
      </c>
      <c r="S23" s="6"/>
      <c r="T23" s="2"/>
      <c r="U23" s="2"/>
      <c r="V23" s="6"/>
      <c r="W23" s="79" t="s">
        <v>140</v>
      </c>
      <c r="X23" s="79"/>
      <c r="Y23" s="79"/>
      <c r="Z23" s="79"/>
      <c r="AA23" s="79"/>
      <c r="AB23" s="79"/>
      <c r="AC23" s="79"/>
      <c r="AD23" s="79"/>
      <c r="AE23" s="78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25" x14ac:dyDescent="0.3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7" t="str">
        <f>($A$5)</f>
        <v>Rákos</v>
      </c>
      <c r="M24" s="2"/>
      <c r="N24" s="7">
        <v>2</v>
      </c>
      <c r="O24" s="58" t="s">
        <v>1</v>
      </c>
      <c r="P24" s="7">
        <v>1</v>
      </c>
      <c r="Q24" s="6"/>
      <c r="R24" s="6" t="str">
        <f>($A$6)</f>
        <v>Bottyán</v>
      </c>
      <c r="S24" s="6"/>
      <c r="T24" s="2"/>
      <c r="U24" s="2"/>
      <c r="V24" s="6"/>
      <c r="W24" s="79" t="s">
        <v>141</v>
      </c>
      <c r="X24" s="79"/>
      <c r="Y24" s="79"/>
      <c r="Z24" s="79"/>
      <c r="AA24" s="79"/>
      <c r="AB24" s="79"/>
      <c r="AC24" s="79"/>
      <c r="AD24" s="79"/>
      <c r="AE24" s="78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25" x14ac:dyDescent="0.3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7" t="str">
        <f>($A$9)</f>
        <v>Trecskó</v>
      </c>
      <c r="M25" s="2"/>
      <c r="N25" s="7">
        <v>2</v>
      </c>
      <c r="O25" s="58" t="s">
        <v>1</v>
      </c>
      <c r="P25" s="7">
        <v>2</v>
      </c>
      <c r="Q25" s="2"/>
      <c r="R25" s="6" t="str">
        <f>($A$10)</f>
        <v>ifj. Farkas</v>
      </c>
      <c r="S25" s="6"/>
      <c r="T25" s="2"/>
      <c r="U25" s="2"/>
      <c r="V25" s="6"/>
      <c r="W25" s="79" t="s">
        <v>142</v>
      </c>
      <c r="X25" s="79"/>
      <c r="Y25" s="79"/>
      <c r="Z25" s="79"/>
      <c r="AA25" s="79"/>
      <c r="AB25" s="79"/>
      <c r="AC25" s="79"/>
      <c r="AD25" s="79"/>
      <c r="AE25" s="78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25" x14ac:dyDescent="0.3">
      <c r="A27" s="9">
        <v>4</v>
      </c>
      <c r="B27" s="68"/>
      <c r="C27" s="6"/>
      <c r="D27" s="8"/>
      <c r="E27" s="6"/>
      <c r="F27" s="6"/>
      <c r="G27" s="6"/>
      <c r="H27" s="6"/>
      <c r="I27" s="6"/>
      <c r="J27" s="6"/>
      <c r="K27" s="6"/>
      <c r="L27" s="67" t="str">
        <f>($A$3)</f>
        <v>Pákai</v>
      </c>
      <c r="M27" s="6"/>
      <c r="N27" s="7">
        <v>1</v>
      </c>
      <c r="O27" s="58" t="s">
        <v>1</v>
      </c>
      <c r="P27" s="7">
        <v>1</v>
      </c>
      <c r="Q27" s="6"/>
      <c r="R27" s="6" t="str">
        <f>($A$7)</f>
        <v>Debreczy I.</v>
      </c>
      <c r="S27" s="6"/>
      <c r="T27" s="6"/>
      <c r="U27" s="6"/>
      <c r="V27" s="6"/>
      <c r="W27" s="78" t="s">
        <v>142</v>
      </c>
      <c r="X27" s="78"/>
      <c r="Y27" s="78"/>
      <c r="Z27" s="78"/>
      <c r="AA27" s="78"/>
      <c r="AB27" s="78" t="s">
        <v>202</v>
      </c>
      <c r="AC27" s="78"/>
      <c r="AD27" s="78"/>
      <c r="AE27" s="78"/>
      <c r="AF27" s="6"/>
      <c r="AG27" s="6"/>
      <c r="AQ27" s="60"/>
    </row>
    <row r="28" spans="1:44" ht="20.25" x14ac:dyDescent="0.3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7" t="str">
        <f>($A$4)</f>
        <v>Horváth I.</v>
      </c>
      <c r="M28" s="2"/>
      <c r="N28" s="7">
        <v>1</v>
      </c>
      <c r="O28" s="58" t="s">
        <v>1</v>
      </c>
      <c r="P28" s="7">
        <v>1</v>
      </c>
      <c r="Q28" s="2"/>
      <c r="R28" s="6" t="str">
        <f>($A$6)</f>
        <v>Bottyán</v>
      </c>
      <c r="S28" s="6"/>
      <c r="T28" s="2"/>
      <c r="U28" s="2"/>
      <c r="V28" s="6"/>
      <c r="W28" s="79" t="s">
        <v>141</v>
      </c>
      <c r="X28" s="79"/>
      <c r="Y28" s="79"/>
      <c r="Z28" s="78"/>
      <c r="AA28" s="81"/>
      <c r="AB28" s="80"/>
      <c r="AC28" s="81"/>
      <c r="AD28" s="79"/>
      <c r="AE28" s="78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25" x14ac:dyDescent="0.3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7" t="str">
        <f>($A$5)</f>
        <v>Rákos</v>
      </c>
      <c r="M29" s="2"/>
      <c r="N29" s="7">
        <v>2</v>
      </c>
      <c r="O29" s="58" t="s">
        <v>1</v>
      </c>
      <c r="P29" s="7">
        <v>3</v>
      </c>
      <c r="Q29" s="6"/>
      <c r="R29" s="6" t="str">
        <f>($A$10)</f>
        <v>ifj. Farkas</v>
      </c>
      <c r="S29" s="6"/>
      <c r="T29" s="2"/>
      <c r="U29" s="2"/>
      <c r="V29" s="6"/>
      <c r="W29" s="79" t="s">
        <v>140</v>
      </c>
      <c r="X29" s="79"/>
      <c r="Y29" s="79"/>
      <c r="Z29" s="78"/>
      <c r="AA29" s="78"/>
      <c r="AB29" s="78"/>
      <c r="AC29" s="78"/>
      <c r="AD29" s="79"/>
      <c r="AE29" s="78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25" x14ac:dyDescent="0.3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7" t="str">
        <f>($A$8)</f>
        <v>Koczor</v>
      </c>
      <c r="M30" s="2"/>
      <c r="N30" s="7">
        <v>4</v>
      </c>
      <c r="O30" s="58" t="s">
        <v>1</v>
      </c>
      <c r="P30" s="7">
        <v>0</v>
      </c>
      <c r="Q30" s="2"/>
      <c r="R30" s="6" t="str">
        <f>($A$9)</f>
        <v>Trecskó</v>
      </c>
      <c r="S30" s="6"/>
      <c r="T30" s="2"/>
      <c r="U30" s="2"/>
      <c r="V30" s="6"/>
      <c r="W30" s="79" t="s">
        <v>139</v>
      </c>
      <c r="X30" s="79"/>
      <c r="Y30" s="79"/>
      <c r="Z30" s="78"/>
      <c r="AA30" s="81"/>
      <c r="AB30" s="80"/>
      <c r="AC30" s="81"/>
      <c r="AD30" s="79"/>
      <c r="AE30" s="78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25" x14ac:dyDescent="0.3">
      <c r="A32" s="9">
        <v>5</v>
      </c>
      <c r="B32" s="68"/>
      <c r="C32" s="6"/>
      <c r="D32" s="8"/>
      <c r="E32" s="6"/>
      <c r="F32" s="6"/>
      <c r="G32" s="6"/>
      <c r="H32" s="6"/>
      <c r="I32" s="6"/>
      <c r="J32" s="6"/>
      <c r="K32" s="6"/>
      <c r="L32" s="67" t="str">
        <f>($A$3)</f>
        <v>Pákai</v>
      </c>
      <c r="M32" s="6"/>
      <c r="N32" s="7">
        <v>3</v>
      </c>
      <c r="O32" s="58" t="s">
        <v>1</v>
      </c>
      <c r="P32" s="7">
        <v>2</v>
      </c>
      <c r="Q32" s="6"/>
      <c r="R32" s="6" t="str">
        <f>($A$6)</f>
        <v>Bottyán</v>
      </c>
      <c r="S32" s="6"/>
      <c r="T32" s="6"/>
      <c r="U32" s="6"/>
      <c r="V32" s="6"/>
      <c r="W32" s="78" t="s">
        <v>139</v>
      </c>
      <c r="X32" s="78"/>
      <c r="Y32" s="78"/>
      <c r="Z32" s="78"/>
      <c r="AA32" s="78"/>
      <c r="AB32" s="78" t="s">
        <v>196</v>
      </c>
      <c r="AC32" s="78"/>
      <c r="AD32" s="78"/>
      <c r="AE32" s="78"/>
      <c r="AF32" s="6"/>
      <c r="AG32" s="6"/>
      <c r="AQ32" s="60"/>
    </row>
    <row r="33" spans="1:44" ht="20.25" x14ac:dyDescent="0.3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7" t="str">
        <f>($A$4)</f>
        <v>Horváth I.</v>
      </c>
      <c r="M33" s="2"/>
      <c r="N33" s="7">
        <v>0</v>
      </c>
      <c r="O33" s="58" t="s">
        <v>1</v>
      </c>
      <c r="P33" s="7">
        <v>0</v>
      </c>
      <c r="Q33" s="2"/>
      <c r="R33" s="6" t="str">
        <f>($A$5)</f>
        <v>Rákos</v>
      </c>
      <c r="S33" s="6"/>
      <c r="T33" s="2"/>
      <c r="U33" s="2"/>
      <c r="V33" s="6"/>
      <c r="W33" s="79" t="s">
        <v>140</v>
      </c>
      <c r="X33" s="79"/>
      <c r="Y33" s="79"/>
      <c r="Z33" s="78"/>
      <c r="AA33" s="81"/>
      <c r="AB33" s="80"/>
      <c r="AC33" s="81"/>
      <c r="AD33" s="79"/>
      <c r="AE33" s="78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25" x14ac:dyDescent="0.3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7" t="str">
        <f>($A$7)</f>
        <v>Debreczy I.</v>
      </c>
      <c r="M34" s="2"/>
      <c r="N34" s="7">
        <v>2</v>
      </c>
      <c r="O34" s="58" t="s">
        <v>1</v>
      </c>
      <c r="P34" s="7">
        <v>1</v>
      </c>
      <c r="Q34" s="6"/>
      <c r="R34" s="6" t="str">
        <f>($A$9)</f>
        <v>Trecskó</v>
      </c>
      <c r="S34" s="6"/>
      <c r="T34" s="2"/>
      <c r="U34" s="2"/>
      <c r="V34" s="6"/>
      <c r="W34" s="79" t="s">
        <v>141</v>
      </c>
      <c r="X34" s="79"/>
      <c r="Y34" s="79"/>
      <c r="Z34" s="78"/>
      <c r="AA34" s="78"/>
      <c r="AB34" s="78"/>
      <c r="AC34" s="78"/>
      <c r="AD34" s="79"/>
      <c r="AE34" s="78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25" x14ac:dyDescent="0.3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7" t="str">
        <f>($A$8)</f>
        <v>Koczor</v>
      </c>
      <c r="M35" s="2"/>
      <c r="N35" s="7">
        <v>3</v>
      </c>
      <c r="O35" s="58" t="s">
        <v>1</v>
      </c>
      <c r="P35" s="7">
        <v>5</v>
      </c>
      <c r="Q35" s="2"/>
      <c r="R35" s="6" t="str">
        <f>($A$10)</f>
        <v>ifj. Farkas</v>
      </c>
      <c r="S35" s="6"/>
      <c r="T35" s="2"/>
      <c r="U35" s="2"/>
      <c r="V35" s="6"/>
      <c r="W35" s="79" t="s">
        <v>142</v>
      </c>
      <c r="X35" s="79"/>
      <c r="Y35" s="79"/>
      <c r="Z35" s="78"/>
      <c r="AA35" s="81"/>
      <c r="AB35" s="80"/>
      <c r="AC35" s="81"/>
      <c r="AD35" s="79"/>
      <c r="AE35" s="78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25" x14ac:dyDescent="0.3">
      <c r="A37" s="9">
        <v>6</v>
      </c>
      <c r="B37" s="68"/>
      <c r="C37" s="6"/>
      <c r="D37" s="8"/>
      <c r="E37" s="6"/>
      <c r="F37" s="6"/>
      <c r="G37" s="6"/>
      <c r="H37" s="6"/>
      <c r="I37" s="6"/>
      <c r="J37" s="6"/>
      <c r="K37" s="6"/>
      <c r="L37" s="67" t="str">
        <f>($A$3)</f>
        <v>Pákai</v>
      </c>
      <c r="M37" s="6"/>
      <c r="N37" s="7">
        <v>1</v>
      </c>
      <c r="O37" s="58" t="s">
        <v>1</v>
      </c>
      <c r="P37" s="7">
        <v>4</v>
      </c>
      <c r="Q37" s="6"/>
      <c r="R37" s="6" t="str">
        <f>($A$5)</f>
        <v>Rákos</v>
      </c>
      <c r="S37" s="6"/>
      <c r="T37" s="6"/>
      <c r="U37" s="6"/>
      <c r="V37" s="6"/>
      <c r="W37" s="78" t="s">
        <v>142</v>
      </c>
      <c r="X37" s="78"/>
      <c r="Y37" s="78"/>
      <c r="Z37" s="78"/>
      <c r="AA37" s="78"/>
      <c r="AB37" s="78" t="s">
        <v>194</v>
      </c>
      <c r="AC37" s="78"/>
      <c r="AD37" s="78"/>
      <c r="AE37" s="78"/>
      <c r="AF37" s="6"/>
      <c r="AG37" s="6"/>
      <c r="AQ37" s="60"/>
    </row>
    <row r="38" spans="1:44" ht="20.25" x14ac:dyDescent="0.3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7" t="str">
        <f>($A$4)</f>
        <v>Horváth I.</v>
      </c>
      <c r="M38" s="2"/>
      <c r="N38" s="7">
        <v>2</v>
      </c>
      <c r="O38" s="58" t="s">
        <v>1</v>
      </c>
      <c r="P38" s="7">
        <v>1</v>
      </c>
      <c r="Q38" s="2"/>
      <c r="R38" s="6" t="str">
        <f>($A$10)</f>
        <v>ifj. Farkas</v>
      </c>
      <c r="S38" s="6"/>
      <c r="T38" s="2"/>
      <c r="U38" s="2"/>
      <c r="V38" s="6"/>
      <c r="W38" s="79" t="s">
        <v>141</v>
      </c>
      <c r="X38" s="79"/>
      <c r="Y38" s="79"/>
      <c r="Z38" s="78"/>
      <c r="AA38" s="81"/>
      <c r="AB38" s="80"/>
      <c r="AC38" s="81"/>
      <c r="AD38" s="79"/>
      <c r="AE38" s="78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25" x14ac:dyDescent="0.3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7" t="str">
        <f>($A$6)</f>
        <v>Bottyán</v>
      </c>
      <c r="M39" s="2"/>
      <c r="N39" s="7">
        <v>2</v>
      </c>
      <c r="O39" s="58" t="s">
        <v>1</v>
      </c>
      <c r="P39" s="7">
        <v>2</v>
      </c>
      <c r="Q39" s="6"/>
      <c r="R39" s="6" t="str">
        <f>($A$9)</f>
        <v>Trecskó</v>
      </c>
      <c r="S39" s="6"/>
      <c r="T39" s="2"/>
      <c r="U39" s="2"/>
      <c r="V39" s="6"/>
      <c r="W39" s="79" t="s">
        <v>140</v>
      </c>
      <c r="X39" s="79"/>
      <c r="Y39" s="79"/>
      <c r="Z39" s="78"/>
      <c r="AA39" s="78"/>
      <c r="AB39" s="78"/>
      <c r="AC39" s="78"/>
      <c r="AD39" s="79"/>
      <c r="AE39" s="78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25" x14ac:dyDescent="0.3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7" t="str">
        <f>($A$7)</f>
        <v>Debreczy I.</v>
      </c>
      <c r="M40" s="2"/>
      <c r="N40" s="7">
        <v>3</v>
      </c>
      <c r="O40" s="58" t="s">
        <v>1</v>
      </c>
      <c r="P40" s="7">
        <v>0</v>
      </c>
      <c r="Q40" s="2"/>
      <c r="R40" s="6" t="str">
        <f>($A$8)</f>
        <v>Koczor</v>
      </c>
      <c r="S40" s="6"/>
      <c r="T40" s="2"/>
      <c r="U40" s="2"/>
      <c r="V40" s="6"/>
      <c r="W40" s="79" t="s">
        <v>139</v>
      </c>
      <c r="X40" s="79"/>
      <c r="Y40" s="79"/>
      <c r="Z40" s="78"/>
      <c r="AA40" s="81"/>
      <c r="AB40" s="80"/>
      <c r="AC40" s="81"/>
      <c r="AD40" s="79"/>
      <c r="AE40" s="78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25" x14ac:dyDescent="0.3">
      <c r="A42" s="9">
        <v>7</v>
      </c>
      <c r="B42" s="68"/>
      <c r="C42" s="6"/>
      <c r="D42" s="8"/>
      <c r="E42" s="6"/>
      <c r="F42" s="6"/>
      <c r="G42" s="6"/>
      <c r="H42" s="6"/>
      <c r="I42" s="6"/>
      <c r="J42" s="6"/>
      <c r="K42" s="6"/>
      <c r="L42" s="67" t="str">
        <f>($A$3)</f>
        <v>Pákai</v>
      </c>
      <c r="M42" s="6"/>
      <c r="N42" s="7">
        <v>3</v>
      </c>
      <c r="O42" s="58" t="s">
        <v>1</v>
      </c>
      <c r="P42" s="7">
        <v>0</v>
      </c>
      <c r="Q42" s="6"/>
      <c r="R42" s="6" t="str">
        <f>($A$4)</f>
        <v>Horváth I.</v>
      </c>
      <c r="S42" s="6"/>
      <c r="T42" s="6"/>
      <c r="U42" s="6"/>
      <c r="V42" s="6"/>
      <c r="W42" s="78" t="s">
        <v>139</v>
      </c>
      <c r="X42" s="78"/>
      <c r="Y42" s="78"/>
      <c r="Z42" s="78"/>
      <c r="AA42" s="78"/>
      <c r="AB42" s="78" t="s">
        <v>193</v>
      </c>
      <c r="AC42" s="78"/>
      <c r="AD42" s="78"/>
      <c r="AE42" s="78"/>
      <c r="AF42" s="6"/>
      <c r="AG42" s="6"/>
      <c r="AQ42" s="60"/>
    </row>
    <row r="43" spans="1:44" ht="20.25" x14ac:dyDescent="0.3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7" t="str">
        <f>($A$5)</f>
        <v>Rákos</v>
      </c>
      <c r="M43" s="2"/>
      <c r="N43" s="7">
        <v>1</v>
      </c>
      <c r="O43" s="58" t="s">
        <v>1</v>
      </c>
      <c r="P43" s="7">
        <v>1</v>
      </c>
      <c r="Q43" s="2"/>
      <c r="R43" s="6" t="str">
        <f>($A$9)</f>
        <v>Trecskó</v>
      </c>
      <c r="S43" s="6"/>
      <c r="T43" s="2"/>
      <c r="U43" s="2"/>
      <c r="V43" s="6"/>
      <c r="W43" s="79" t="s">
        <v>140</v>
      </c>
      <c r="X43" s="79"/>
      <c r="Y43" s="79"/>
      <c r="Z43" s="78"/>
      <c r="AA43" s="81"/>
      <c r="AB43" s="80"/>
      <c r="AC43" s="81"/>
      <c r="AD43" s="79"/>
      <c r="AE43" s="78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25" x14ac:dyDescent="0.3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7" t="str">
        <f>($A$6)</f>
        <v>Bottyán</v>
      </c>
      <c r="M44" s="2"/>
      <c r="N44" s="7">
        <v>2</v>
      </c>
      <c r="O44" s="58" t="s">
        <v>1</v>
      </c>
      <c r="P44" s="7">
        <v>1</v>
      </c>
      <c r="Q44" s="6"/>
      <c r="R44" s="6" t="str">
        <f>($A$8)</f>
        <v>Koczor</v>
      </c>
      <c r="S44" s="6"/>
      <c r="T44" s="2"/>
      <c r="U44" s="2"/>
      <c r="V44" s="6"/>
      <c r="W44" s="79" t="s">
        <v>141</v>
      </c>
      <c r="X44" s="79"/>
      <c r="Y44" s="79"/>
      <c r="Z44" s="78"/>
      <c r="AA44" s="78"/>
      <c r="AB44" s="78"/>
      <c r="AC44" s="78"/>
      <c r="AD44" s="79"/>
      <c r="AE44" s="78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25" x14ac:dyDescent="0.3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7" t="str">
        <f>($A$7)</f>
        <v>Debreczy I.</v>
      </c>
      <c r="M45" s="2"/>
      <c r="N45" s="7">
        <v>1</v>
      </c>
      <c r="O45" s="58" t="s">
        <v>1</v>
      </c>
      <c r="P45" s="7">
        <v>1</v>
      </c>
      <c r="Q45" s="2"/>
      <c r="R45" s="6" t="str">
        <f>($A$10)</f>
        <v>ifj. Farkas</v>
      </c>
      <c r="S45" s="6"/>
      <c r="T45" s="2"/>
      <c r="U45" s="2"/>
      <c r="V45" s="6"/>
      <c r="W45" s="79" t="s">
        <v>142</v>
      </c>
      <c r="X45" s="79"/>
      <c r="Y45" s="79"/>
      <c r="Z45" s="78"/>
      <c r="AA45" s="81"/>
      <c r="AB45" s="80"/>
      <c r="AC45" s="81"/>
      <c r="AD45" s="79"/>
      <c r="AE45" s="78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40" ht="20.25" thickBot="1" x14ac:dyDescent="0.25">
      <c r="A1" s="55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83" t="s">
        <v>114</v>
      </c>
      <c r="AB1" s="84"/>
      <c r="AC1" s="84"/>
      <c r="AD1" s="84"/>
      <c r="AE1" s="84"/>
      <c r="AF1" s="84"/>
      <c r="AG1" s="85"/>
      <c r="AH1" s="3"/>
      <c r="AI1" s="86"/>
      <c r="AJ1" s="87"/>
      <c r="AK1" s="3"/>
      <c r="AL1" s="3"/>
    </row>
    <row r="2" spans="1:40" ht="33.75" customHeight="1" thickTop="1" thickBot="1" x14ac:dyDescent="0.4">
      <c r="A2" s="54" t="s">
        <v>164</v>
      </c>
      <c r="B2" s="51" t="str">
        <f>(A3)</f>
        <v>Kiss I.</v>
      </c>
      <c r="C2" s="53"/>
      <c r="D2" s="51"/>
      <c r="E2" s="51"/>
      <c r="F2" s="52" t="str">
        <f>(A4)</f>
        <v>Plemic</v>
      </c>
      <c r="G2" s="51"/>
      <c r="H2" s="51"/>
      <c r="I2" s="51"/>
      <c r="J2" s="52" t="str">
        <f>(A5)</f>
        <v>Gyenes</v>
      </c>
      <c r="K2" s="51"/>
      <c r="L2" s="51"/>
      <c r="M2" s="51"/>
      <c r="N2" s="52" t="str">
        <f>(A6)</f>
        <v>Lukács L.</v>
      </c>
      <c r="O2" s="51"/>
      <c r="P2" s="51"/>
      <c r="Q2" s="51"/>
      <c r="R2" s="52" t="str">
        <f>(A7)</f>
        <v>Najror</v>
      </c>
      <c r="S2" s="51"/>
      <c r="T2" s="51"/>
      <c r="U2" s="51"/>
      <c r="V2" s="52" t="str">
        <f>(A8)</f>
        <v>Nagy A.</v>
      </c>
      <c r="W2" s="51"/>
      <c r="X2" s="51"/>
      <c r="Y2" s="51"/>
      <c r="Z2" s="50"/>
      <c r="AA2" s="49" t="s">
        <v>10</v>
      </c>
      <c r="AB2" s="48" t="s">
        <v>9</v>
      </c>
      <c r="AC2" s="48" t="s">
        <v>8</v>
      </c>
      <c r="AD2" s="48" t="s">
        <v>7</v>
      </c>
      <c r="AE2" s="47" t="s">
        <v>6</v>
      </c>
      <c r="AF2" s="47" t="s">
        <v>5</v>
      </c>
      <c r="AG2" s="46" t="s">
        <v>4</v>
      </c>
      <c r="AH2" s="3"/>
      <c r="AI2" s="46" t="s">
        <v>3</v>
      </c>
      <c r="AJ2" s="88"/>
      <c r="AK2" s="45" t="s">
        <v>2</v>
      </c>
      <c r="AL2" s="3"/>
    </row>
    <row r="3" spans="1:40" ht="18.75" thickTop="1" x14ac:dyDescent="0.2">
      <c r="A3" s="44" t="s">
        <v>73</v>
      </c>
      <c r="B3" s="43"/>
      <c r="C3" s="42"/>
      <c r="D3" s="42"/>
      <c r="E3" s="42"/>
      <c r="F3" s="41">
        <v>5</v>
      </c>
      <c r="G3" s="40">
        <f>(N26)</f>
        <v>0</v>
      </c>
      <c r="H3" s="40">
        <f>(P26)</f>
        <v>1</v>
      </c>
      <c r="I3" s="89" t="str">
        <f>IF(G3=".","-",IF(G3&gt;H3,"g",IF(G3=H3,"d","v")))</f>
        <v>v</v>
      </c>
      <c r="J3" s="41">
        <v>4</v>
      </c>
      <c r="K3" s="40">
        <f>(N24)</f>
        <v>2</v>
      </c>
      <c r="L3" s="40">
        <f>(P24)</f>
        <v>0</v>
      </c>
      <c r="M3" s="89" t="str">
        <f>IF(K3=".","-",IF(K3&gt;L3,"g",IF(K3=L3,"d","v")))</f>
        <v>g</v>
      </c>
      <c r="N3" s="41">
        <v>3</v>
      </c>
      <c r="O3" s="40">
        <f>(N19)</f>
        <v>3</v>
      </c>
      <c r="P3" s="40">
        <f>(P19)</f>
        <v>1</v>
      </c>
      <c r="Q3" s="89" t="str">
        <f>IF(O3=".","-",IF(O3&gt;P3,"g",IF(O3=P3,"d","v")))</f>
        <v>g</v>
      </c>
      <c r="R3" s="41">
        <v>2</v>
      </c>
      <c r="S3" s="40">
        <f>(N16)</f>
        <v>5</v>
      </c>
      <c r="T3" s="40">
        <f>(P16)</f>
        <v>4</v>
      </c>
      <c r="U3" s="89" t="str">
        <f>IF(S3=".","-",IF(S3&gt;T3,"g",IF(S3=T3,"d","v")))</f>
        <v>g</v>
      </c>
      <c r="V3" s="41">
        <v>1</v>
      </c>
      <c r="W3" s="40">
        <f>(N10)</f>
        <v>3</v>
      </c>
      <c r="X3" s="40">
        <f>(P10)</f>
        <v>2</v>
      </c>
      <c r="Y3" s="89" t="str">
        <f>IF(W3=".","-",IF(W3&gt;X3,"g",IF(W3=X3,"d","v")))</f>
        <v>g</v>
      </c>
      <c r="Z3" s="63"/>
      <c r="AA3" s="38">
        <f t="shared" ref="AA3:AA8" si="0">SUM(AB3:AD3)</f>
        <v>5</v>
      </c>
      <c r="AB3" s="37">
        <f t="shared" ref="AB3:AB8" si="1">COUNTIF(B3:Y3,"g")</f>
        <v>4</v>
      </c>
      <c r="AC3" s="37">
        <f t="shared" ref="AC3:AC8" si="2">COUNTIF(B3:Y3,"d")</f>
        <v>0</v>
      </c>
      <c r="AD3" s="37">
        <f t="shared" ref="AD3:AD8" si="3">COUNTIF(B3:Y3,"v")</f>
        <v>1</v>
      </c>
      <c r="AE3" s="28">
        <f>SUM(IF(G3&lt;&gt;".",G3)+IF(K3&lt;&gt;".",K3)+IF(O3&lt;&gt;".",O3)+IF(S3&lt;&gt;".",S3)+IF(W3&lt;&gt;".",W3))</f>
        <v>13</v>
      </c>
      <c r="AF3" s="28">
        <f>SUM(IF(H3&lt;&gt;".",H3)+IF(L3&lt;&gt;".",L3)+IF(P3&lt;&gt;".",P3)+IF(T3&lt;&gt;".",T3)+IF(X3&lt;&gt;".",X3))</f>
        <v>8</v>
      </c>
      <c r="AG3" s="36">
        <f t="shared" ref="AG3:AG8" si="4">SUM(AB3*3+AC3*1)</f>
        <v>12</v>
      </c>
      <c r="AH3" s="4"/>
      <c r="AI3" s="25">
        <f t="shared" ref="AI3:AI8" si="5">RANK(AG3,$AG$3:$AG$8,0)</f>
        <v>2</v>
      </c>
      <c r="AJ3" s="90"/>
      <c r="AK3" s="91">
        <f t="shared" ref="AK3:AK8" si="6">SUM(AE3-AF3)</f>
        <v>5</v>
      </c>
      <c r="AL3" s="3"/>
      <c r="AN3" s="1" t="s">
        <v>206</v>
      </c>
    </row>
    <row r="4" spans="1:40" ht="18" x14ac:dyDescent="0.2">
      <c r="A4" s="35" t="s">
        <v>131</v>
      </c>
      <c r="B4" s="32">
        <v>5</v>
      </c>
      <c r="C4" s="29">
        <f>(P26)</f>
        <v>1</v>
      </c>
      <c r="D4" s="29">
        <f>(N26)</f>
        <v>0</v>
      </c>
      <c r="E4" s="92" t="str">
        <f>IF(C4=".","-",IF(C4&gt;D4,"g",IF(C4=D4,"d","v")))</f>
        <v>g</v>
      </c>
      <c r="F4" s="34"/>
      <c r="G4" s="33"/>
      <c r="H4" s="33"/>
      <c r="I4" s="33"/>
      <c r="J4" s="32">
        <v>3</v>
      </c>
      <c r="K4" s="29">
        <f>(N18)</f>
        <v>2</v>
      </c>
      <c r="L4" s="29">
        <f>(P18)</f>
        <v>0</v>
      </c>
      <c r="M4" s="92" t="str">
        <f>IF(K4=".","-",IF(K4&gt;L4,"g",IF(K4=L4,"d","v")))</f>
        <v>g</v>
      </c>
      <c r="N4" s="32">
        <v>2</v>
      </c>
      <c r="O4" s="29">
        <f>(N15)</f>
        <v>2</v>
      </c>
      <c r="P4" s="29">
        <f>(P15)</f>
        <v>0</v>
      </c>
      <c r="Q4" s="92" t="str">
        <f>IF(O4=".","-",IF(O4&gt;P4,"g",IF(O4=P4,"d","v")))</f>
        <v>g</v>
      </c>
      <c r="R4" s="32">
        <v>1</v>
      </c>
      <c r="S4" s="29">
        <f>(N12)</f>
        <v>4</v>
      </c>
      <c r="T4" s="29">
        <f>(P12)</f>
        <v>3</v>
      </c>
      <c r="U4" s="92" t="str">
        <f>IF(S4=".","-",IF(S4&gt;T4,"g",IF(S4=T4,"d","v")))</f>
        <v>g</v>
      </c>
      <c r="V4" s="32">
        <v>4</v>
      </c>
      <c r="W4" s="29">
        <f>(N23)</f>
        <v>4</v>
      </c>
      <c r="X4" s="29">
        <f>(P23)</f>
        <v>1</v>
      </c>
      <c r="Y4" s="92" t="str">
        <f>IF(W4=".","-",IF(W4&gt;X4,"g",IF(W4=X4,"d","v")))</f>
        <v>g</v>
      </c>
      <c r="Z4" s="62"/>
      <c r="AA4" s="30">
        <f t="shared" si="0"/>
        <v>5</v>
      </c>
      <c r="AB4" s="29">
        <f t="shared" si="1"/>
        <v>5</v>
      </c>
      <c r="AC4" s="29">
        <f t="shared" si="2"/>
        <v>0</v>
      </c>
      <c r="AD4" s="29">
        <f t="shared" si="3"/>
        <v>0</v>
      </c>
      <c r="AE4" s="93">
        <f>SUM(IF(C4&lt;&gt;".",C4)+IF(K4&lt;&gt;".",K4)+IF(O4&lt;&gt;".",O4)+IF(S4&lt;&gt;".",S4)+IF(W4&lt;&gt;".",W4))</f>
        <v>13</v>
      </c>
      <c r="AF4" s="93">
        <f>SUM(IF(D4&lt;&gt;".",D4)+IF(L4&lt;&gt;".",L4)+IF(P4&lt;&gt;".",P4)+IF(T4&lt;&gt;".",T4)+IF(X4&lt;&gt;".",X4))</f>
        <v>4</v>
      </c>
      <c r="AG4" s="27">
        <f t="shared" si="4"/>
        <v>15</v>
      </c>
      <c r="AH4" s="4"/>
      <c r="AI4" s="25">
        <f t="shared" si="5"/>
        <v>1</v>
      </c>
      <c r="AJ4" s="90"/>
      <c r="AK4" s="91">
        <f t="shared" si="6"/>
        <v>9</v>
      </c>
      <c r="AL4" s="3"/>
      <c r="AN4" s="1" t="s">
        <v>205</v>
      </c>
    </row>
    <row r="5" spans="1:40" ht="18" x14ac:dyDescent="0.2">
      <c r="A5" s="35" t="s">
        <v>126</v>
      </c>
      <c r="B5" s="32">
        <v>4</v>
      </c>
      <c r="C5" s="29">
        <f>(P24)</f>
        <v>0</v>
      </c>
      <c r="D5" s="29">
        <f>(N24)</f>
        <v>2</v>
      </c>
      <c r="E5" s="92" t="str">
        <f>IF(C5=".","-",IF(C5&gt;D5,"g",IF(C5=D5,"d","v")))</f>
        <v>v</v>
      </c>
      <c r="F5" s="32">
        <v>3</v>
      </c>
      <c r="G5" s="29">
        <f>(P18)</f>
        <v>0</v>
      </c>
      <c r="H5" s="29">
        <f>(N18)</f>
        <v>2</v>
      </c>
      <c r="I5" s="92" t="str">
        <f>IF(G5=".","-",IF(G5&gt;H5,"g",IF(G5=H5,"d","v")))</f>
        <v>v</v>
      </c>
      <c r="J5" s="94"/>
      <c r="K5" s="33"/>
      <c r="L5" s="33"/>
      <c r="M5" s="33"/>
      <c r="N5" s="32">
        <v>1</v>
      </c>
      <c r="O5" s="29">
        <f>(N11)</f>
        <v>2</v>
      </c>
      <c r="P5" s="29">
        <f>(P11)</f>
        <v>3</v>
      </c>
      <c r="Q5" s="92" t="str">
        <f>IF(O5=".","-",IF(O5&gt;P5,"g",IF(O5=P5,"d","v")))</f>
        <v>v</v>
      </c>
      <c r="R5" s="32">
        <v>5</v>
      </c>
      <c r="S5" s="29">
        <f>(N27)</f>
        <v>1</v>
      </c>
      <c r="T5" s="29">
        <f>(P27)</f>
        <v>0</v>
      </c>
      <c r="U5" s="92" t="str">
        <f>IF(S5=".","-",IF(S5&gt;T5,"g",IF(S5=T5,"d","v")))</f>
        <v>g</v>
      </c>
      <c r="V5" s="32">
        <v>2</v>
      </c>
      <c r="W5" s="29">
        <f>(N14)</f>
        <v>2</v>
      </c>
      <c r="X5" s="29">
        <f>(P14)</f>
        <v>2</v>
      </c>
      <c r="Y5" s="92" t="str">
        <f>IF(W5=".","-",IF(W5&gt;X5,"g",IF(W5=X5,"d","v")))</f>
        <v>d</v>
      </c>
      <c r="Z5" s="62"/>
      <c r="AA5" s="30">
        <f t="shared" si="0"/>
        <v>5</v>
      </c>
      <c r="AB5" s="29">
        <f t="shared" si="1"/>
        <v>1</v>
      </c>
      <c r="AC5" s="29">
        <f t="shared" si="2"/>
        <v>1</v>
      </c>
      <c r="AD5" s="29">
        <f t="shared" si="3"/>
        <v>3</v>
      </c>
      <c r="AE5" s="93">
        <f>SUM(IF(C5&lt;&gt;".",C5)+IF(G5&lt;&gt;".",G5)+IF(O5&lt;&gt;".",O5)+IF(S5&lt;&gt;".",S5)+IF(W5&lt;&gt;".",W5))</f>
        <v>5</v>
      </c>
      <c r="AF5" s="93">
        <f>SUM(IF(H5&lt;&gt;".",H5)+IF(D5&lt;&gt;".",D5)+IF(P5&lt;&gt;".",P5)+IF(T5&lt;&gt;".",T5)+IF(X5&lt;&gt;".",X5))</f>
        <v>9</v>
      </c>
      <c r="AG5" s="27">
        <f t="shared" si="4"/>
        <v>4</v>
      </c>
      <c r="AH5" s="4"/>
      <c r="AI5" s="25">
        <f t="shared" si="5"/>
        <v>4</v>
      </c>
      <c r="AJ5" s="90"/>
      <c r="AK5" s="91">
        <f t="shared" si="6"/>
        <v>-4</v>
      </c>
      <c r="AL5" s="3"/>
      <c r="AN5" s="1" t="s">
        <v>210</v>
      </c>
    </row>
    <row r="6" spans="1:40" ht="18" x14ac:dyDescent="0.2">
      <c r="A6" s="35" t="s">
        <v>85</v>
      </c>
      <c r="B6" s="32">
        <v>3</v>
      </c>
      <c r="C6" s="29">
        <f>(P19)</f>
        <v>1</v>
      </c>
      <c r="D6" s="29">
        <f>(N19)</f>
        <v>3</v>
      </c>
      <c r="E6" s="92" t="str">
        <f>IF(C6=".","-",IF(C6&gt;D6,"g",IF(C6=D6,"d","v")))</f>
        <v>v</v>
      </c>
      <c r="F6" s="32">
        <v>2</v>
      </c>
      <c r="G6" s="29">
        <f>(P15)</f>
        <v>0</v>
      </c>
      <c r="H6" s="29">
        <f>(N15)</f>
        <v>2</v>
      </c>
      <c r="I6" s="92" t="str">
        <f>IF(G6=".","-",IF(G6&gt;H6,"g",IF(G6=H6,"d","v")))</f>
        <v>v</v>
      </c>
      <c r="J6" s="32">
        <v>1</v>
      </c>
      <c r="K6" s="29">
        <f>(P11)</f>
        <v>3</v>
      </c>
      <c r="L6" s="29">
        <f>(N11)</f>
        <v>2</v>
      </c>
      <c r="M6" s="92" t="str">
        <f>IF(K6=".","-",IF(K6&gt;L6,"g",IF(K6=L6,"d","v")))</f>
        <v>g</v>
      </c>
      <c r="N6" s="34"/>
      <c r="O6" s="33"/>
      <c r="P6" s="33"/>
      <c r="Q6" s="33"/>
      <c r="R6" s="32">
        <v>4</v>
      </c>
      <c r="S6" s="29">
        <f>(N22)</f>
        <v>0</v>
      </c>
      <c r="T6" s="29">
        <f>(P22)</f>
        <v>3</v>
      </c>
      <c r="U6" s="92" t="str">
        <f>IF(S6=".","-",IF(S6&gt;T6,"g",IF(S6=T6,"d","v")))</f>
        <v>v</v>
      </c>
      <c r="V6" s="32">
        <v>5</v>
      </c>
      <c r="W6" s="29">
        <f>(N28)</f>
        <v>0</v>
      </c>
      <c r="X6" s="29">
        <f>(P28)</f>
        <v>0</v>
      </c>
      <c r="Y6" s="92" t="str">
        <f>IF(W6=".","-",IF(W6&gt;X6,"g",IF(W6=X6,"d","v")))</f>
        <v>d</v>
      </c>
      <c r="Z6" s="62"/>
      <c r="AA6" s="30">
        <f t="shared" si="0"/>
        <v>5</v>
      </c>
      <c r="AB6" s="29">
        <f t="shared" si="1"/>
        <v>1</v>
      </c>
      <c r="AC6" s="29">
        <f t="shared" si="2"/>
        <v>1</v>
      </c>
      <c r="AD6" s="29">
        <f t="shared" si="3"/>
        <v>3</v>
      </c>
      <c r="AE6" s="93">
        <f>SUM(IF(G6&lt;&gt;".",G6)+IF(K6&lt;&gt;".",K6)+IF(C6&lt;&gt;".",C6)+IF(S6&lt;&gt;".",S6)+IF(W6&lt;&gt;".",W6))</f>
        <v>4</v>
      </c>
      <c r="AF6" s="93">
        <f>SUM(IF(H6&lt;&gt;".",H6)+IF(L6&lt;&gt;".",L6)+IF(D6&lt;&gt;".",D6)+IF(T6&lt;&gt;".",T6)+IF(X6&lt;&gt;".",X6))</f>
        <v>10</v>
      </c>
      <c r="AG6" s="27">
        <f t="shared" si="4"/>
        <v>4</v>
      </c>
      <c r="AH6" s="4"/>
      <c r="AI6" s="25">
        <f t="shared" si="5"/>
        <v>4</v>
      </c>
      <c r="AJ6" s="90"/>
      <c r="AK6" s="91">
        <f t="shared" si="6"/>
        <v>-6</v>
      </c>
      <c r="AL6" s="3"/>
      <c r="AN6" s="1" t="s">
        <v>208</v>
      </c>
    </row>
    <row r="7" spans="1:40" ht="18" x14ac:dyDescent="0.2">
      <c r="A7" s="35" t="s">
        <v>111</v>
      </c>
      <c r="B7" s="32">
        <v>2</v>
      </c>
      <c r="C7" s="29">
        <f>(P16)</f>
        <v>4</v>
      </c>
      <c r="D7" s="29">
        <f>(N16)</f>
        <v>5</v>
      </c>
      <c r="E7" s="92" t="str">
        <f>IF(C7=".","-",IF(C7&gt;D7,"g",IF(C7=D7,"d","v")))</f>
        <v>v</v>
      </c>
      <c r="F7" s="32">
        <v>1</v>
      </c>
      <c r="G7" s="29">
        <f>(P12)</f>
        <v>3</v>
      </c>
      <c r="H7" s="29">
        <f>(N12)</f>
        <v>4</v>
      </c>
      <c r="I7" s="92" t="str">
        <f>IF(G7=".","-",IF(G7&gt;H7,"g",IF(G7=H7,"d","v")))</f>
        <v>v</v>
      </c>
      <c r="J7" s="32">
        <v>5</v>
      </c>
      <c r="K7" s="29">
        <f>(P27)</f>
        <v>0</v>
      </c>
      <c r="L7" s="29">
        <f>(N27)</f>
        <v>1</v>
      </c>
      <c r="M7" s="92" t="str">
        <f>IF(K7=".","-",IF(K7&gt;L7,"g",IF(K7=L7,"d","v")))</f>
        <v>v</v>
      </c>
      <c r="N7" s="32">
        <v>4</v>
      </c>
      <c r="O7" s="29">
        <f>(P22)</f>
        <v>3</v>
      </c>
      <c r="P7" s="29">
        <f>(N22)</f>
        <v>0</v>
      </c>
      <c r="Q7" s="92" t="str">
        <f>IF(O7=".","-",IF(O7&gt;P7,"g",IF(O7=P7,"d","v")))</f>
        <v>g</v>
      </c>
      <c r="R7" s="34"/>
      <c r="S7" s="33"/>
      <c r="T7" s="33"/>
      <c r="U7" s="33"/>
      <c r="V7" s="32">
        <v>3</v>
      </c>
      <c r="W7" s="29">
        <f>(N20)</f>
        <v>1</v>
      </c>
      <c r="X7" s="29">
        <f>(P20)</f>
        <v>0</v>
      </c>
      <c r="Y7" s="92" t="str">
        <f>IF(W7=".","-",IF(W7&gt;X7,"g",IF(W7=X7,"d","v")))</f>
        <v>g</v>
      </c>
      <c r="Z7" s="62"/>
      <c r="AA7" s="30">
        <f t="shared" si="0"/>
        <v>5</v>
      </c>
      <c r="AB7" s="29">
        <f t="shared" si="1"/>
        <v>2</v>
      </c>
      <c r="AC7" s="29">
        <f t="shared" si="2"/>
        <v>0</v>
      </c>
      <c r="AD7" s="29">
        <f t="shared" si="3"/>
        <v>3</v>
      </c>
      <c r="AE7" s="93">
        <f>SUM(IF(G7&lt;&gt;".",G7)+IF(K7&lt;&gt;".",K7)+IF(O7&lt;&gt;".",O7)+IF(C7&lt;&gt;".",C7)+IF(W7&lt;&gt;".",W7))</f>
        <v>11</v>
      </c>
      <c r="AF7" s="93">
        <f>SUM(IF(H7&lt;&gt;".",H7)+IF(L7&lt;&gt;".",L7)+IF(P7&lt;&gt;".",P7)+IF(D7&lt;&gt;".",D7)+IF(X7&lt;&gt;".",X7))</f>
        <v>10</v>
      </c>
      <c r="AG7" s="27">
        <f t="shared" si="4"/>
        <v>6</v>
      </c>
      <c r="AH7" s="26"/>
      <c r="AI7" s="25">
        <f t="shared" si="5"/>
        <v>3</v>
      </c>
      <c r="AJ7" s="90"/>
      <c r="AK7" s="91">
        <f t="shared" si="6"/>
        <v>1</v>
      </c>
      <c r="AL7" s="3"/>
      <c r="AN7" s="1" t="s">
        <v>207</v>
      </c>
    </row>
    <row r="8" spans="1:40" s="10" customFormat="1" ht="18.75" thickBot="1" x14ac:dyDescent="0.25">
      <c r="A8" s="24" t="s">
        <v>137</v>
      </c>
      <c r="B8" s="23">
        <v>1</v>
      </c>
      <c r="C8" s="18">
        <f>(P10)</f>
        <v>2</v>
      </c>
      <c r="D8" s="18">
        <f>(N10)</f>
        <v>3</v>
      </c>
      <c r="E8" s="95" t="str">
        <f>IF(C8=".","-",IF(C8&gt;D8,"g",IF(C8=D8,"d","v")))</f>
        <v>v</v>
      </c>
      <c r="F8" s="23">
        <v>4</v>
      </c>
      <c r="G8" s="18">
        <f>(P23)</f>
        <v>1</v>
      </c>
      <c r="H8" s="18">
        <f>(N23)</f>
        <v>4</v>
      </c>
      <c r="I8" s="95" t="str">
        <f>IF(G8=".","-",IF(G8&gt;H8,"g",IF(G8=H8,"d","v")))</f>
        <v>v</v>
      </c>
      <c r="J8" s="23">
        <v>2</v>
      </c>
      <c r="K8" s="18">
        <f>(P14)</f>
        <v>2</v>
      </c>
      <c r="L8" s="18">
        <f>(N14)</f>
        <v>2</v>
      </c>
      <c r="M8" s="95" t="str">
        <f>IF(K8=".","-",IF(K8&gt;L8,"g",IF(K8=L8,"d","v")))</f>
        <v>d</v>
      </c>
      <c r="N8" s="23">
        <v>5</v>
      </c>
      <c r="O8" s="18">
        <f>(X6)</f>
        <v>0</v>
      </c>
      <c r="P8" s="18">
        <f>(W6)</f>
        <v>0</v>
      </c>
      <c r="Q8" s="95" t="str">
        <f>IF(O8=".","-",IF(O8&gt;P8,"g",IF(O8=P8,"d","v")))</f>
        <v>d</v>
      </c>
      <c r="R8" s="23">
        <v>3</v>
      </c>
      <c r="S8" s="18">
        <f>(P20)</f>
        <v>0</v>
      </c>
      <c r="T8" s="18">
        <f>(N20)</f>
        <v>1</v>
      </c>
      <c r="U8" s="95" t="str">
        <f>IF(S8=".","-",IF(S8&gt;T8,"g",IF(S8=T8,"d","v")))</f>
        <v>v</v>
      </c>
      <c r="V8" s="21"/>
      <c r="W8" s="20"/>
      <c r="X8" s="20"/>
      <c r="Y8" s="20"/>
      <c r="Z8" s="50"/>
      <c r="AA8" s="19">
        <f t="shared" si="0"/>
        <v>5</v>
      </c>
      <c r="AB8" s="18">
        <f t="shared" si="1"/>
        <v>0</v>
      </c>
      <c r="AC8" s="18">
        <f t="shared" si="2"/>
        <v>2</v>
      </c>
      <c r="AD8" s="18">
        <f t="shared" si="3"/>
        <v>3</v>
      </c>
      <c r="AE8" s="17">
        <f>SUM(IF(G8&lt;&gt;".",G8)+IF(K8&lt;&gt;".",K8)+IF(O8&lt;&gt;".",O8)+IF(S8&lt;&gt;".",S8)+IF(C8&lt;&gt;".",C8))</f>
        <v>5</v>
      </c>
      <c r="AF8" s="17">
        <f>SUM(IF(H8&lt;&gt;".",H8)+IF(L8&lt;&gt;".",L8)+IF(P8&lt;&gt;".",P8)+IF(T8&lt;&gt;".",T8)+IF(D8&lt;&gt;".",D8))</f>
        <v>10</v>
      </c>
      <c r="AG8" s="16">
        <f t="shared" si="4"/>
        <v>2</v>
      </c>
      <c r="AH8" s="4"/>
      <c r="AI8" s="15">
        <f t="shared" si="5"/>
        <v>6</v>
      </c>
      <c r="AJ8" s="90"/>
      <c r="AK8" s="91">
        <f t="shared" si="6"/>
        <v>-5</v>
      </c>
      <c r="AL8" s="4"/>
      <c r="AN8" s="10" t="s">
        <v>211</v>
      </c>
    </row>
    <row r="9" spans="1:40" s="10" customFormat="1" ht="3.75" customHeight="1" thickTop="1" x14ac:dyDescent="0.2">
      <c r="A9" s="4"/>
      <c r="B9" s="96"/>
      <c r="C9" s="11"/>
      <c r="D9" s="11"/>
      <c r="E9" s="97"/>
      <c r="F9" s="96"/>
      <c r="G9" s="11"/>
      <c r="H9" s="11"/>
      <c r="I9" s="97"/>
      <c r="J9" s="96"/>
      <c r="K9" s="11"/>
      <c r="L9" s="11"/>
      <c r="M9" s="97"/>
      <c r="N9" s="96"/>
      <c r="O9" s="11"/>
      <c r="P9" s="11"/>
      <c r="Q9" s="97"/>
      <c r="R9" s="96"/>
      <c r="S9" s="11"/>
      <c r="T9" s="11"/>
      <c r="U9" s="97"/>
      <c r="V9" s="4"/>
      <c r="W9" s="4"/>
      <c r="X9" s="4"/>
      <c r="Y9" s="4"/>
      <c r="Z9" s="4"/>
      <c r="AA9" s="98"/>
      <c r="AB9" s="12"/>
      <c r="AC9" s="12"/>
      <c r="AD9" s="12"/>
      <c r="AE9" s="99"/>
      <c r="AF9" s="99"/>
      <c r="AG9" s="61"/>
      <c r="AH9" s="4"/>
      <c r="AI9" s="4"/>
      <c r="AJ9" s="4"/>
      <c r="AK9" s="4"/>
      <c r="AL9" s="4"/>
    </row>
    <row r="10" spans="1:40" s="10" customFormat="1" ht="20.25" x14ac:dyDescent="0.3">
      <c r="A10" s="100">
        <v>1</v>
      </c>
      <c r="B10" s="101"/>
      <c r="C10" s="1"/>
      <c r="D10" s="102"/>
      <c r="K10" s="1"/>
      <c r="L10" s="103" t="str">
        <f>($A$3)</f>
        <v>Kiss I.</v>
      </c>
      <c r="M10" s="1"/>
      <c r="N10" s="7">
        <v>3</v>
      </c>
      <c r="O10" s="58" t="s">
        <v>1</v>
      </c>
      <c r="P10" s="7">
        <v>2</v>
      </c>
      <c r="Q10" s="104"/>
      <c r="R10" s="105" t="str">
        <f>($A$8)</f>
        <v>Nagy A.</v>
      </c>
      <c r="T10" s="1"/>
      <c r="U10" s="1"/>
      <c r="V10" s="1"/>
      <c r="W10" s="124" t="s">
        <v>144</v>
      </c>
      <c r="X10" s="124"/>
      <c r="Y10" s="124"/>
      <c r="Z10" s="124"/>
      <c r="AA10" s="124"/>
      <c r="AB10" s="124" t="s">
        <v>191</v>
      </c>
      <c r="AC10" s="124"/>
      <c r="AD10" s="124"/>
      <c r="AE10" s="124"/>
    </row>
    <row r="11" spans="1:40" s="10" customFormat="1" ht="20.25" x14ac:dyDescent="0.3">
      <c r="B11" s="106"/>
      <c r="C11" s="1"/>
      <c r="D11" s="1"/>
      <c r="K11" s="1"/>
      <c r="L11" s="103" t="str">
        <f>($A$5)</f>
        <v>Gyenes</v>
      </c>
      <c r="M11" s="1"/>
      <c r="N11" s="7">
        <v>2</v>
      </c>
      <c r="O11" s="58" t="s">
        <v>1</v>
      </c>
      <c r="P11" s="7">
        <v>3</v>
      </c>
      <c r="Q11" s="1"/>
      <c r="R11" s="105" t="str">
        <f>($A$6)</f>
        <v>Lukács L.</v>
      </c>
      <c r="T11" s="1"/>
      <c r="U11" s="1"/>
      <c r="V11" s="1"/>
      <c r="W11" s="124" t="s">
        <v>145</v>
      </c>
      <c r="X11" s="124"/>
      <c r="Y11" s="124"/>
      <c r="Z11" s="124"/>
      <c r="AA11" s="124"/>
      <c r="AB11" s="124"/>
      <c r="AC11" s="124"/>
      <c r="AD11" s="124"/>
      <c r="AE11" s="124"/>
    </row>
    <row r="12" spans="1:40" s="10" customFormat="1" ht="20.25" x14ac:dyDescent="0.3">
      <c r="B12" s="106"/>
      <c r="C12" s="1"/>
      <c r="D12" s="102"/>
      <c r="K12" s="1"/>
      <c r="L12" s="103" t="str">
        <f>($A$4)</f>
        <v>Plemic</v>
      </c>
      <c r="M12" s="1"/>
      <c r="N12" s="7">
        <v>4</v>
      </c>
      <c r="O12" s="58" t="s">
        <v>1</v>
      </c>
      <c r="P12" s="7">
        <v>3</v>
      </c>
      <c r="Q12" s="107"/>
      <c r="R12" s="105" t="str">
        <f>($A$7)</f>
        <v>Najror</v>
      </c>
      <c r="T12" s="1"/>
      <c r="U12" s="1"/>
      <c r="V12" s="1"/>
      <c r="W12" s="124" t="s">
        <v>146</v>
      </c>
      <c r="X12" s="124"/>
      <c r="Y12" s="124"/>
      <c r="Z12" s="124"/>
      <c r="AA12" s="124"/>
      <c r="AB12" s="124"/>
      <c r="AC12" s="124"/>
      <c r="AD12" s="124"/>
      <c r="AE12" s="124"/>
    </row>
    <row r="13" spans="1:40" ht="3.75" customHeight="1" x14ac:dyDescent="0.3">
      <c r="A13" s="56"/>
      <c r="B13" s="106"/>
      <c r="C13" s="108"/>
      <c r="D13" s="109"/>
      <c r="E13" s="106"/>
      <c r="F13" s="106"/>
      <c r="G13" s="106"/>
      <c r="H13" s="106"/>
      <c r="I13" s="106"/>
      <c r="J13" s="106"/>
      <c r="K13" s="57"/>
      <c r="L13" s="3"/>
      <c r="M13" s="57"/>
      <c r="N13" s="4"/>
      <c r="O13" s="7"/>
      <c r="P13" s="59"/>
      <c r="Q13" s="110"/>
      <c r="R13" s="4"/>
      <c r="S13" s="106"/>
      <c r="T13" s="57"/>
      <c r="U13" s="57"/>
      <c r="V13" s="57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57"/>
    </row>
    <row r="14" spans="1:40" s="10" customFormat="1" ht="20.25" x14ac:dyDescent="0.3">
      <c r="A14" s="100">
        <v>2</v>
      </c>
      <c r="B14" s="101"/>
      <c r="D14" s="102"/>
      <c r="K14" s="104"/>
      <c r="L14" s="103" t="str">
        <f>($A$5)</f>
        <v>Gyenes</v>
      </c>
      <c r="M14" s="1"/>
      <c r="N14" s="7">
        <v>2</v>
      </c>
      <c r="O14" s="58" t="s">
        <v>1</v>
      </c>
      <c r="P14" s="7">
        <v>2</v>
      </c>
      <c r="Q14" s="104"/>
      <c r="R14" s="105" t="str">
        <f>($A$8)</f>
        <v>Nagy A.</v>
      </c>
      <c r="W14" s="124" t="s">
        <v>146</v>
      </c>
      <c r="X14" s="124"/>
      <c r="Y14" s="124"/>
      <c r="Z14" s="124"/>
      <c r="AA14" s="124"/>
      <c r="AB14" s="124" t="s">
        <v>194</v>
      </c>
      <c r="AC14" s="124"/>
      <c r="AD14" s="124"/>
      <c r="AE14" s="124"/>
      <c r="AI14" s="60"/>
    </row>
    <row r="15" spans="1:40" ht="20.25" x14ac:dyDescent="0.3">
      <c r="A15" s="56"/>
      <c r="B15" s="106"/>
      <c r="E15" s="10"/>
      <c r="F15" s="10"/>
      <c r="G15" s="10"/>
      <c r="H15" s="10"/>
      <c r="I15" s="10"/>
      <c r="J15" s="10"/>
      <c r="L15" s="103" t="str">
        <f>($A$4)</f>
        <v>Plemic</v>
      </c>
      <c r="N15" s="7">
        <v>2</v>
      </c>
      <c r="O15" s="58" t="s">
        <v>1</v>
      </c>
      <c r="P15" s="7">
        <v>0</v>
      </c>
      <c r="R15" s="105" t="str">
        <f>($A$6)</f>
        <v>Lukács L.</v>
      </c>
      <c r="S15" s="10"/>
      <c r="W15" s="124" t="s">
        <v>145</v>
      </c>
      <c r="X15" s="124"/>
      <c r="Y15" s="124"/>
      <c r="Z15" s="124"/>
      <c r="AA15" s="124"/>
      <c r="AB15" s="124"/>
      <c r="AC15" s="124"/>
      <c r="AD15" s="124"/>
      <c r="AE15" s="124"/>
      <c r="AF15" s="10"/>
      <c r="AG15" s="10"/>
      <c r="AI15" s="60"/>
    </row>
    <row r="16" spans="1:40" ht="20.25" x14ac:dyDescent="0.3">
      <c r="A16" s="56"/>
      <c r="B16" s="106"/>
      <c r="D16" s="102"/>
      <c r="E16" s="10"/>
      <c r="F16" s="10"/>
      <c r="G16" s="10"/>
      <c r="H16" s="10"/>
      <c r="I16" s="10"/>
      <c r="J16" s="10"/>
      <c r="L16" s="103" t="str">
        <f>($A$3)</f>
        <v>Kiss I.</v>
      </c>
      <c r="N16" s="7">
        <v>5</v>
      </c>
      <c r="O16" s="58" t="s">
        <v>1</v>
      </c>
      <c r="P16" s="7">
        <v>4</v>
      </c>
      <c r="Q16" s="107"/>
      <c r="R16" s="105" t="str">
        <f>($A$7)</f>
        <v>Najror</v>
      </c>
      <c r="S16" s="10"/>
      <c r="W16" s="124" t="s">
        <v>144</v>
      </c>
      <c r="X16" s="124"/>
      <c r="Y16" s="124"/>
      <c r="Z16" s="124"/>
      <c r="AA16" s="124"/>
      <c r="AB16" s="124"/>
      <c r="AC16" s="124"/>
      <c r="AD16" s="124"/>
      <c r="AE16" s="124"/>
      <c r="AF16" s="10"/>
      <c r="AG16" s="10"/>
      <c r="AI16" s="60"/>
      <c r="AJ16" s="10"/>
    </row>
    <row r="17" spans="1:35" ht="3.75" customHeight="1" x14ac:dyDescent="0.3">
      <c r="A17" s="56"/>
      <c r="B17" s="106"/>
      <c r="C17" s="108"/>
      <c r="D17" s="109"/>
      <c r="E17" s="106"/>
      <c r="F17" s="106"/>
      <c r="G17" s="106"/>
      <c r="H17" s="106"/>
      <c r="I17" s="106"/>
      <c r="J17" s="106"/>
      <c r="K17" s="57"/>
      <c r="L17" s="3"/>
      <c r="M17" s="57"/>
      <c r="N17" s="4"/>
      <c r="O17" s="7"/>
      <c r="P17" s="59"/>
      <c r="Q17" s="110"/>
      <c r="R17" s="4"/>
      <c r="S17" s="106"/>
      <c r="T17" s="57"/>
      <c r="U17" s="57"/>
      <c r="V17" s="57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57"/>
    </row>
    <row r="18" spans="1:35" ht="20.25" x14ac:dyDescent="0.3">
      <c r="A18" s="100">
        <v>3</v>
      </c>
      <c r="B18" s="111"/>
      <c r="D18" s="102"/>
      <c r="E18" s="10"/>
      <c r="F18" s="10"/>
      <c r="G18" s="10"/>
      <c r="H18" s="10"/>
      <c r="I18" s="10"/>
      <c r="J18" s="10"/>
      <c r="L18" s="103" t="str">
        <f>($A$4)</f>
        <v>Plemic</v>
      </c>
      <c r="N18" s="7">
        <v>2</v>
      </c>
      <c r="O18" s="58" t="s">
        <v>1</v>
      </c>
      <c r="P18" s="7">
        <v>0</v>
      </c>
      <c r="Q18" s="104"/>
      <c r="R18" s="105" t="str">
        <f>($A$5)</f>
        <v>Gyenes</v>
      </c>
      <c r="S18" s="10"/>
      <c r="W18" s="124" t="s">
        <v>144</v>
      </c>
      <c r="X18" s="124"/>
      <c r="Y18" s="124"/>
      <c r="Z18" s="124"/>
      <c r="AA18" s="124"/>
      <c r="AB18" s="124" t="s">
        <v>193</v>
      </c>
      <c r="AC18" s="125"/>
      <c r="AD18" s="125"/>
      <c r="AE18" s="124"/>
      <c r="AF18" s="10"/>
      <c r="AG18" s="10"/>
      <c r="AI18" s="60"/>
    </row>
    <row r="19" spans="1:35" ht="20.25" x14ac:dyDescent="0.3">
      <c r="A19" s="56"/>
      <c r="B19" s="106"/>
      <c r="E19" s="10"/>
      <c r="F19" s="10"/>
      <c r="G19" s="10"/>
      <c r="H19" s="10"/>
      <c r="I19" s="10"/>
      <c r="L19" s="103" t="str">
        <f>($A$3)</f>
        <v>Kiss I.</v>
      </c>
      <c r="N19" s="7">
        <v>3</v>
      </c>
      <c r="O19" s="58" t="s">
        <v>1</v>
      </c>
      <c r="P19" s="7">
        <v>1</v>
      </c>
      <c r="R19" s="105" t="str">
        <f>($A$6)</f>
        <v>Lukács L.</v>
      </c>
      <c r="S19" s="10"/>
      <c r="W19" s="124" t="s">
        <v>145</v>
      </c>
      <c r="X19" s="124"/>
      <c r="Y19" s="124"/>
      <c r="Z19" s="124"/>
      <c r="AA19" s="124"/>
      <c r="AB19" s="124"/>
      <c r="AC19" s="125"/>
      <c r="AD19" s="125"/>
      <c r="AE19" s="124"/>
      <c r="AF19" s="10"/>
      <c r="AG19" s="10"/>
      <c r="AI19" s="60"/>
    </row>
    <row r="20" spans="1:35" ht="20.25" x14ac:dyDescent="0.3">
      <c r="A20" s="56"/>
      <c r="B20" s="106"/>
      <c r="D20" s="102"/>
      <c r="E20" s="10"/>
      <c r="F20" s="10"/>
      <c r="G20" s="10"/>
      <c r="H20" s="10"/>
      <c r="I20" s="10"/>
      <c r="J20" s="10"/>
      <c r="L20" s="103" t="str">
        <f>($A$7)</f>
        <v>Najror</v>
      </c>
      <c r="N20" s="7">
        <v>1</v>
      </c>
      <c r="O20" s="58" t="s">
        <v>1</v>
      </c>
      <c r="P20" s="7">
        <v>0</v>
      </c>
      <c r="Q20" s="107"/>
      <c r="R20" s="105" t="str">
        <f>($A$8)</f>
        <v>Nagy A.</v>
      </c>
      <c r="S20" s="10"/>
      <c r="W20" s="124" t="s">
        <v>146</v>
      </c>
      <c r="X20" s="124"/>
      <c r="Y20" s="124"/>
      <c r="Z20" s="124"/>
      <c r="AA20" s="124"/>
      <c r="AB20" s="124"/>
      <c r="AC20" s="124"/>
      <c r="AD20" s="124"/>
      <c r="AE20" s="124"/>
      <c r="AF20" s="10"/>
      <c r="AG20" s="10"/>
      <c r="AI20" s="60"/>
    </row>
    <row r="21" spans="1:35" ht="3.75" customHeight="1" x14ac:dyDescent="0.2">
      <c r="A21" s="56"/>
      <c r="B21" s="106"/>
      <c r="C21" s="112"/>
      <c r="D21" s="112"/>
      <c r="E21" s="106"/>
      <c r="F21" s="106"/>
      <c r="G21" s="106"/>
      <c r="H21" s="106"/>
      <c r="I21" s="106"/>
      <c r="J21" s="106"/>
      <c r="K21" s="106"/>
      <c r="L21" s="4"/>
      <c r="M21" s="106"/>
      <c r="N21" s="4"/>
      <c r="O21" s="4"/>
      <c r="P21" s="4"/>
      <c r="Q21" s="106"/>
      <c r="R21" s="4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57"/>
    </row>
    <row r="22" spans="1:35" ht="20.25" x14ac:dyDescent="0.3">
      <c r="A22" s="100">
        <v>4</v>
      </c>
      <c r="B22" s="101"/>
      <c r="D22" s="102"/>
      <c r="E22" s="10"/>
      <c r="F22" s="10"/>
      <c r="G22" s="10"/>
      <c r="H22" s="10"/>
      <c r="I22" s="10"/>
      <c r="J22" s="10"/>
      <c r="L22" s="103" t="str">
        <f>($A$6)</f>
        <v>Lukács L.</v>
      </c>
      <c r="N22" s="7">
        <v>0</v>
      </c>
      <c r="O22" s="58" t="s">
        <v>1</v>
      </c>
      <c r="P22" s="7">
        <v>3</v>
      </c>
      <c r="Q22" s="104"/>
      <c r="R22" s="105" t="str">
        <f>($A$7)</f>
        <v>Najror</v>
      </c>
      <c r="S22" s="10"/>
      <c r="W22" s="124" t="s">
        <v>144</v>
      </c>
      <c r="X22" s="124"/>
      <c r="Y22" s="124"/>
      <c r="Z22" s="124"/>
      <c r="AA22" s="124"/>
      <c r="AB22" s="124" t="s">
        <v>196</v>
      </c>
      <c r="AC22" s="124"/>
      <c r="AD22" s="124"/>
      <c r="AE22" s="124"/>
      <c r="AF22" s="10"/>
      <c r="AG22" s="10"/>
    </row>
    <row r="23" spans="1:35" ht="20.25" x14ac:dyDescent="0.3">
      <c r="A23" s="56"/>
      <c r="B23" s="106"/>
      <c r="E23" s="10"/>
      <c r="F23" s="10"/>
      <c r="G23" s="10"/>
      <c r="H23" s="10"/>
      <c r="I23" s="10"/>
      <c r="J23" s="10"/>
      <c r="L23" s="103" t="str">
        <f>($A$4)</f>
        <v>Plemic</v>
      </c>
      <c r="N23" s="7">
        <v>4</v>
      </c>
      <c r="O23" s="58" t="s">
        <v>1</v>
      </c>
      <c r="P23" s="7">
        <v>1</v>
      </c>
      <c r="R23" s="105" t="str">
        <f>($A$8)</f>
        <v>Nagy A.</v>
      </c>
      <c r="S23" s="10"/>
      <c r="W23" s="124" t="s">
        <v>145</v>
      </c>
      <c r="X23" s="124"/>
      <c r="Y23" s="124"/>
      <c r="Z23" s="124"/>
      <c r="AA23" s="124"/>
      <c r="AB23" s="124"/>
      <c r="AC23" s="124"/>
      <c r="AD23" s="124"/>
      <c r="AE23" s="124"/>
      <c r="AF23" s="10"/>
      <c r="AG23" s="10"/>
    </row>
    <row r="24" spans="1:35" ht="20.25" x14ac:dyDescent="0.3">
      <c r="A24" s="56"/>
      <c r="B24" s="106"/>
      <c r="D24" s="102"/>
      <c r="E24" s="10"/>
      <c r="F24" s="10"/>
      <c r="G24" s="10"/>
      <c r="H24" s="10"/>
      <c r="I24" s="10"/>
      <c r="J24" s="10"/>
      <c r="L24" s="103" t="str">
        <f>($A$3)</f>
        <v>Kiss I.</v>
      </c>
      <c r="N24" s="7">
        <v>2</v>
      </c>
      <c r="O24" s="58" t="s">
        <v>1</v>
      </c>
      <c r="P24" s="7">
        <v>0</v>
      </c>
      <c r="Q24" s="107"/>
      <c r="R24" s="105" t="str">
        <f>($A$5)</f>
        <v>Gyenes</v>
      </c>
      <c r="S24" s="10"/>
      <c r="W24" s="124" t="s">
        <v>146</v>
      </c>
      <c r="X24" s="124"/>
      <c r="Y24" s="124"/>
      <c r="Z24" s="124"/>
      <c r="AA24" s="124"/>
      <c r="AB24" s="124"/>
      <c r="AC24" s="124"/>
      <c r="AD24" s="124"/>
      <c r="AE24" s="124"/>
      <c r="AF24" s="10"/>
      <c r="AG24" s="10"/>
    </row>
    <row r="25" spans="1:35" ht="3.75" customHeight="1" x14ac:dyDescent="0.3">
      <c r="A25" s="56"/>
      <c r="B25" s="106"/>
      <c r="C25" s="108"/>
      <c r="D25" s="109"/>
      <c r="E25" s="106"/>
      <c r="F25" s="106"/>
      <c r="G25" s="106"/>
      <c r="H25" s="106"/>
      <c r="I25" s="106"/>
      <c r="J25" s="106"/>
      <c r="K25" s="57"/>
      <c r="L25" s="3"/>
      <c r="M25" s="57"/>
      <c r="N25" s="4"/>
      <c r="O25" s="7"/>
      <c r="P25" s="59"/>
      <c r="Q25" s="110"/>
      <c r="R25" s="4"/>
      <c r="S25" s="106"/>
      <c r="T25" s="57"/>
      <c r="U25" s="57"/>
      <c r="V25" s="57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57"/>
    </row>
    <row r="26" spans="1:35" ht="20.25" x14ac:dyDescent="0.3">
      <c r="A26" s="100">
        <v>5</v>
      </c>
      <c r="B26" s="111"/>
      <c r="D26" s="102"/>
      <c r="E26" s="10"/>
      <c r="F26" s="10"/>
      <c r="G26" s="10"/>
      <c r="H26" s="10"/>
      <c r="I26" s="10"/>
      <c r="J26" s="10"/>
      <c r="L26" s="103" t="str">
        <f>($A$3)</f>
        <v>Kiss I.</v>
      </c>
      <c r="M26" s="104"/>
      <c r="N26" s="7">
        <v>0</v>
      </c>
      <c r="O26" s="58" t="s">
        <v>1</v>
      </c>
      <c r="P26" s="7">
        <v>1</v>
      </c>
      <c r="Q26" s="10"/>
      <c r="R26" s="105" t="str">
        <f>($A$4)</f>
        <v>Plemic</v>
      </c>
      <c r="S26" s="10"/>
      <c r="W26" s="124" t="s">
        <v>146</v>
      </c>
      <c r="X26" s="124"/>
      <c r="Y26" s="124"/>
      <c r="Z26" s="124"/>
      <c r="AA26" s="124"/>
      <c r="AB26" s="124" t="s">
        <v>195</v>
      </c>
      <c r="AC26" s="125"/>
      <c r="AD26" s="125"/>
      <c r="AE26" s="124"/>
      <c r="AF26" s="10"/>
      <c r="AG26" s="10"/>
    </row>
    <row r="27" spans="1:35" ht="20.25" x14ac:dyDescent="0.3">
      <c r="A27" s="56"/>
      <c r="B27" s="106"/>
      <c r="E27" s="10"/>
      <c r="F27" s="10"/>
      <c r="G27" s="10"/>
      <c r="H27" s="10"/>
      <c r="I27" s="10"/>
      <c r="J27" s="10"/>
      <c r="L27" s="103" t="str">
        <f>($A$5)</f>
        <v>Gyenes</v>
      </c>
      <c r="N27" s="7">
        <v>1</v>
      </c>
      <c r="O27" s="58" t="s">
        <v>1</v>
      </c>
      <c r="P27" s="7">
        <v>0</v>
      </c>
      <c r="R27" s="105" t="str">
        <f>($A$7)</f>
        <v>Najror</v>
      </c>
      <c r="S27" s="10"/>
      <c r="W27" s="124" t="s">
        <v>145</v>
      </c>
      <c r="X27" s="124"/>
      <c r="Y27" s="124"/>
      <c r="Z27" s="124"/>
      <c r="AA27" s="124"/>
      <c r="AB27" s="124"/>
      <c r="AC27" s="125"/>
      <c r="AD27" s="125"/>
      <c r="AE27" s="124"/>
      <c r="AF27" s="10"/>
      <c r="AG27" s="10"/>
    </row>
    <row r="28" spans="1:35" ht="20.25" x14ac:dyDescent="0.3">
      <c r="A28" s="56"/>
      <c r="B28" s="106"/>
      <c r="D28" s="102"/>
      <c r="E28" s="10"/>
      <c r="F28" s="10"/>
      <c r="G28" s="10"/>
      <c r="H28" s="10"/>
      <c r="I28" s="10"/>
      <c r="J28" s="10"/>
      <c r="L28" s="103" t="str">
        <f>($A$6)</f>
        <v>Lukács L.</v>
      </c>
      <c r="N28" s="7">
        <v>0</v>
      </c>
      <c r="O28" s="58" t="s">
        <v>1</v>
      </c>
      <c r="P28" s="7">
        <v>0</v>
      </c>
      <c r="Q28" s="107"/>
      <c r="R28" s="105" t="str">
        <f>($A$8)</f>
        <v>Nagy A.</v>
      </c>
      <c r="S28" s="10"/>
      <c r="W28" s="124" t="s">
        <v>144</v>
      </c>
      <c r="X28" s="124"/>
      <c r="Y28" s="124"/>
      <c r="Z28" s="124"/>
      <c r="AA28" s="124"/>
      <c r="AB28" s="124"/>
      <c r="AC28" s="124"/>
      <c r="AD28" s="124"/>
      <c r="AE28" s="124"/>
      <c r="AF28" s="10"/>
      <c r="AG28" s="10"/>
    </row>
    <row r="29" spans="1:35" ht="3.75" customHeight="1" x14ac:dyDescent="0.2">
      <c r="A29" s="56"/>
      <c r="B29" s="106"/>
      <c r="C29" s="112"/>
      <c r="D29" s="11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57"/>
    </row>
    <row r="31" spans="1:35" x14ac:dyDescent="0.2">
      <c r="A31" s="56"/>
    </row>
    <row r="32" spans="1:35" x14ac:dyDescent="0.2">
      <c r="A32" s="56"/>
    </row>
    <row r="33" spans="1:23" ht="3.75" customHeight="1" x14ac:dyDescent="0.2">
      <c r="A33" s="113"/>
    </row>
    <row r="34" spans="1:23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conditionalFormatting sqref="E4:E8 I3 I5:I8 M3:M4 M6:M8 Q3:Q5 Q7:Q8 U3:U6 U8 Y3:Y7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40" ht="20.25" thickBot="1" x14ac:dyDescent="0.25">
      <c r="A1" s="55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83" t="s">
        <v>114</v>
      </c>
      <c r="AB1" s="84"/>
      <c r="AC1" s="84"/>
      <c r="AD1" s="84"/>
      <c r="AE1" s="84"/>
      <c r="AF1" s="84"/>
      <c r="AG1" s="85"/>
      <c r="AH1" s="3"/>
      <c r="AI1" s="86"/>
      <c r="AJ1" s="87"/>
      <c r="AK1" s="3"/>
      <c r="AL1" s="3"/>
    </row>
    <row r="2" spans="1:40" ht="33.75" customHeight="1" thickTop="1" thickBot="1" x14ac:dyDescent="0.4">
      <c r="A2" s="54" t="s">
        <v>165</v>
      </c>
      <c r="B2" s="51" t="str">
        <f>(A3)</f>
        <v>Szirmay E.</v>
      </c>
      <c r="C2" s="53"/>
      <c r="D2" s="51"/>
      <c r="E2" s="51"/>
      <c r="F2" s="52" t="str">
        <f>(A4)</f>
        <v>Mészáros Gy.</v>
      </c>
      <c r="G2" s="51"/>
      <c r="H2" s="51"/>
      <c r="I2" s="51"/>
      <c r="J2" s="52" t="str">
        <f>(A5)</f>
        <v>Moldován</v>
      </c>
      <c r="K2" s="51"/>
      <c r="L2" s="51"/>
      <c r="M2" s="51"/>
      <c r="N2" s="52" t="str">
        <f>(A6)</f>
        <v>Olajos</v>
      </c>
      <c r="O2" s="51"/>
      <c r="P2" s="51"/>
      <c r="Q2" s="51"/>
      <c r="R2" s="52" t="str">
        <f>(A7)</f>
        <v>Füzy</v>
      </c>
      <c r="S2" s="51"/>
      <c r="T2" s="51"/>
      <c r="U2" s="51"/>
      <c r="V2" s="52" t="str">
        <f>(A8)</f>
        <v>Kondor G.</v>
      </c>
      <c r="W2" s="51"/>
      <c r="X2" s="51"/>
      <c r="Y2" s="51"/>
      <c r="Z2" s="50"/>
      <c r="AA2" s="49" t="s">
        <v>10</v>
      </c>
      <c r="AB2" s="48" t="s">
        <v>9</v>
      </c>
      <c r="AC2" s="48" t="s">
        <v>8</v>
      </c>
      <c r="AD2" s="48" t="s">
        <v>7</v>
      </c>
      <c r="AE2" s="47" t="s">
        <v>6</v>
      </c>
      <c r="AF2" s="47" t="s">
        <v>5</v>
      </c>
      <c r="AG2" s="46" t="s">
        <v>4</v>
      </c>
      <c r="AH2" s="3"/>
      <c r="AI2" s="46" t="s">
        <v>3</v>
      </c>
      <c r="AJ2" s="88"/>
      <c r="AK2" s="45" t="s">
        <v>2</v>
      </c>
      <c r="AL2" s="3"/>
    </row>
    <row r="3" spans="1:40" ht="18.75" thickTop="1" x14ac:dyDescent="0.2">
      <c r="A3" s="44" t="s">
        <v>77</v>
      </c>
      <c r="B3" s="43"/>
      <c r="C3" s="42"/>
      <c r="D3" s="42"/>
      <c r="E3" s="42"/>
      <c r="F3" s="41">
        <v>5</v>
      </c>
      <c r="G3" s="40">
        <f>(N26)</f>
        <v>1</v>
      </c>
      <c r="H3" s="40">
        <f>(P26)</f>
        <v>2</v>
      </c>
      <c r="I3" s="89" t="str">
        <f>IF(G3=".","-",IF(G3&gt;H3,"g",IF(G3=H3,"d","v")))</f>
        <v>v</v>
      </c>
      <c r="J3" s="41">
        <v>4</v>
      </c>
      <c r="K3" s="40">
        <f>(N24)</f>
        <v>1</v>
      </c>
      <c r="L3" s="40">
        <f>(P24)</f>
        <v>3</v>
      </c>
      <c r="M3" s="89" t="str">
        <f>IF(K3=".","-",IF(K3&gt;L3,"g",IF(K3=L3,"d","v")))</f>
        <v>v</v>
      </c>
      <c r="N3" s="41">
        <v>3</v>
      </c>
      <c r="O3" s="40">
        <f>(N19)</f>
        <v>1</v>
      </c>
      <c r="P3" s="40">
        <f>(P19)</f>
        <v>3</v>
      </c>
      <c r="Q3" s="89" t="str">
        <f>IF(O3=".","-",IF(O3&gt;P3,"g",IF(O3=P3,"d","v")))</f>
        <v>v</v>
      </c>
      <c r="R3" s="41">
        <v>2</v>
      </c>
      <c r="S3" s="40">
        <f>(N16)</f>
        <v>1</v>
      </c>
      <c r="T3" s="40">
        <f>(P16)</f>
        <v>0</v>
      </c>
      <c r="U3" s="89" t="str">
        <f>IF(S3=".","-",IF(S3&gt;T3,"g",IF(S3=T3,"d","v")))</f>
        <v>g</v>
      </c>
      <c r="V3" s="41">
        <v>1</v>
      </c>
      <c r="W3" s="40">
        <f>(N10)</f>
        <v>1</v>
      </c>
      <c r="X3" s="40">
        <f>(P10)</f>
        <v>0</v>
      </c>
      <c r="Y3" s="89" t="str">
        <f>IF(W3=".","-",IF(W3&gt;X3,"g",IF(W3=X3,"d","v")))</f>
        <v>g</v>
      </c>
      <c r="Z3" s="63"/>
      <c r="AA3" s="38">
        <f t="shared" ref="AA3:AA8" si="0">SUM(AB3:AD3)</f>
        <v>5</v>
      </c>
      <c r="AB3" s="37">
        <f t="shared" ref="AB3:AB8" si="1">COUNTIF(B3:Y3,"g")</f>
        <v>2</v>
      </c>
      <c r="AC3" s="37">
        <f t="shared" ref="AC3:AC8" si="2">COUNTIF(B3:Y3,"d")</f>
        <v>0</v>
      </c>
      <c r="AD3" s="37">
        <f t="shared" ref="AD3:AD8" si="3">COUNTIF(B3:Y3,"v")</f>
        <v>3</v>
      </c>
      <c r="AE3" s="28">
        <f>SUM(IF(G3&lt;&gt;".",G3)+IF(K3&lt;&gt;".",K3)+IF(O3&lt;&gt;".",O3)+IF(S3&lt;&gt;".",S3)+IF(W3&lt;&gt;".",W3))</f>
        <v>5</v>
      </c>
      <c r="AF3" s="28">
        <f>SUM(IF(H3&lt;&gt;".",H3)+IF(L3&lt;&gt;".",L3)+IF(P3&lt;&gt;".",P3)+IF(T3&lt;&gt;".",T3)+IF(X3&lt;&gt;".",X3))</f>
        <v>8</v>
      </c>
      <c r="AG3" s="36">
        <f t="shared" ref="AG3:AG8" si="4">SUM(AB3*3+AC3*1)</f>
        <v>6</v>
      </c>
      <c r="AH3" s="4"/>
      <c r="AI3" s="25">
        <f t="shared" ref="AI3:AI8" si="5">RANK(AG3,$AG$3:$AG$8,0)</f>
        <v>4</v>
      </c>
      <c r="AJ3" s="90"/>
      <c r="AK3" s="91">
        <f t="shared" ref="AK3:AK8" si="6">SUM(AE3-AF3)</f>
        <v>-3</v>
      </c>
      <c r="AL3" s="3"/>
      <c r="AN3" s="1" t="s">
        <v>210</v>
      </c>
    </row>
    <row r="4" spans="1:40" ht="18" x14ac:dyDescent="0.2">
      <c r="A4" s="35" t="s">
        <v>78</v>
      </c>
      <c r="B4" s="32">
        <v>5</v>
      </c>
      <c r="C4" s="29">
        <f>(P26)</f>
        <v>2</v>
      </c>
      <c r="D4" s="29">
        <f>(N26)</f>
        <v>1</v>
      </c>
      <c r="E4" s="92" t="str">
        <f>IF(C4=".","-",IF(C4&gt;D4,"g",IF(C4=D4,"d","v")))</f>
        <v>g</v>
      </c>
      <c r="F4" s="34"/>
      <c r="G4" s="33"/>
      <c r="H4" s="33"/>
      <c r="I4" s="33"/>
      <c r="J4" s="32">
        <v>3</v>
      </c>
      <c r="K4" s="29">
        <f>(N18)</f>
        <v>1</v>
      </c>
      <c r="L4" s="29">
        <f>(P18)</f>
        <v>1</v>
      </c>
      <c r="M4" s="92" t="str">
        <f>IF(K4=".","-",IF(K4&gt;L4,"g",IF(K4=L4,"d","v")))</f>
        <v>d</v>
      </c>
      <c r="N4" s="32">
        <v>2</v>
      </c>
      <c r="O4" s="29">
        <f>(N15)</f>
        <v>4</v>
      </c>
      <c r="P4" s="29">
        <f>(P15)</f>
        <v>2</v>
      </c>
      <c r="Q4" s="92" t="str">
        <f>IF(O4=".","-",IF(O4&gt;P4,"g",IF(O4=P4,"d","v")))</f>
        <v>g</v>
      </c>
      <c r="R4" s="32">
        <v>1</v>
      </c>
      <c r="S4" s="29">
        <f>(N12)</f>
        <v>5</v>
      </c>
      <c r="T4" s="29">
        <f>(P12)</f>
        <v>1</v>
      </c>
      <c r="U4" s="92" t="str">
        <f>IF(S4=".","-",IF(S4&gt;T4,"g",IF(S4=T4,"d","v")))</f>
        <v>g</v>
      </c>
      <c r="V4" s="32">
        <v>4</v>
      </c>
      <c r="W4" s="29">
        <f>(N23)</f>
        <v>2</v>
      </c>
      <c r="X4" s="29">
        <f>(P23)</f>
        <v>0</v>
      </c>
      <c r="Y4" s="92" t="str">
        <f>IF(W4=".","-",IF(W4&gt;X4,"g",IF(W4=X4,"d","v")))</f>
        <v>g</v>
      </c>
      <c r="Z4" s="62"/>
      <c r="AA4" s="30">
        <f t="shared" si="0"/>
        <v>5</v>
      </c>
      <c r="AB4" s="29">
        <f t="shared" si="1"/>
        <v>4</v>
      </c>
      <c r="AC4" s="29">
        <f t="shared" si="2"/>
        <v>1</v>
      </c>
      <c r="AD4" s="29">
        <f t="shared" si="3"/>
        <v>0</v>
      </c>
      <c r="AE4" s="93">
        <f>SUM(IF(C4&lt;&gt;".",C4)+IF(K4&lt;&gt;".",K4)+IF(O4&lt;&gt;".",O4)+IF(S4&lt;&gt;".",S4)+IF(W4&lt;&gt;".",W4))</f>
        <v>14</v>
      </c>
      <c r="AF4" s="93">
        <f>SUM(IF(D4&lt;&gt;".",D4)+IF(L4&lt;&gt;".",L4)+IF(P4&lt;&gt;".",P4)+IF(T4&lt;&gt;".",T4)+IF(X4&lt;&gt;".",X4))</f>
        <v>5</v>
      </c>
      <c r="AG4" s="27">
        <f t="shared" si="4"/>
        <v>13</v>
      </c>
      <c r="AH4" s="4"/>
      <c r="AI4" s="25">
        <f t="shared" si="5"/>
        <v>1</v>
      </c>
      <c r="AJ4" s="90"/>
      <c r="AK4" s="91">
        <f t="shared" si="6"/>
        <v>9</v>
      </c>
      <c r="AL4" s="3"/>
      <c r="AN4" s="1" t="s">
        <v>205</v>
      </c>
    </row>
    <row r="5" spans="1:40" ht="18" x14ac:dyDescent="0.2">
      <c r="A5" s="35" t="s">
        <v>119</v>
      </c>
      <c r="B5" s="32">
        <v>4</v>
      </c>
      <c r="C5" s="29">
        <f>(P24)</f>
        <v>3</v>
      </c>
      <c r="D5" s="29">
        <f>(N24)</f>
        <v>1</v>
      </c>
      <c r="E5" s="92" t="str">
        <f>IF(C5=".","-",IF(C5&gt;D5,"g",IF(C5=D5,"d","v")))</f>
        <v>g</v>
      </c>
      <c r="F5" s="32">
        <v>3</v>
      </c>
      <c r="G5" s="29">
        <f>(P18)</f>
        <v>1</v>
      </c>
      <c r="H5" s="29">
        <f>(N18)</f>
        <v>1</v>
      </c>
      <c r="I5" s="92" t="str">
        <f>IF(G5=".","-",IF(G5&gt;H5,"g",IF(G5=H5,"d","v")))</f>
        <v>d</v>
      </c>
      <c r="J5" s="94"/>
      <c r="K5" s="33"/>
      <c r="L5" s="33"/>
      <c r="M5" s="33"/>
      <c r="N5" s="32">
        <v>1</v>
      </c>
      <c r="O5" s="29">
        <f>(N11)</f>
        <v>2</v>
      </c>
      <c r="P5" s="29">
        <f>(P11)</f>
        <v>1</v>
      </c>
      <c r="Q5" s="92" t="str">
        <f>IF(O5=".","-",IF(O5&gt;P5,"g",IF(O5=P5,"d","v")))</f>
        <v>g</v>
      </c>
      <c r="R5" s="32">
        <v>5</v>
      </c>
      <c r="S5" s="29">
        <f>(N27)</f>
        <v>0</v>
      </c>
      <c r="T5" s="29">
        <f>(P27)</f>
        <v>3</v>
      </c>
      <c r="U5" s="92" t="str">
        <f>IF(S5=".","-",IF(S5&gt;T5,"g",IF(S5=T5,"d","v")))</f>
        <v>v</v>
      </c>
      <c r="V5" s="32">
        <v>2</v>
      </c>
      <c r="W5" s="29">
        <f>(N14)</f>
        <v>1</v>
      </c>
      <c r="X5" s="29">
        <f>(P14)</f>
        <v>0</v>
      </c>
      <c r="Y5" s="92" t="str">
        <f>IF(W5=".","-",IF(W5&gt;X5,"g",IF(W5=X5,"d","v")))</f>
        <v>g</v>
      </c>
      <c r="Z5" s="62"/>
      <c r="AA5" s="30">
        <f t="shared" si="0"/>
        <v>5</v>
      </c>
      <c r="AB5" s="29">
        <f t="shared" si="1"/>
        <v>3</v>
      </c>
      <c r="AC5" s="29">
        <f t="shared" si="2"/>
        <v>1</v>
      </c>
      <c r="AD5" s="29">
        <f t="shared" si="3"/>
        <v>1</v>
      </c>
      <c r="AE5" s="93">
        <f>SUM(IF(C5&lt;&gt;".",C5)+IF(G5&lt;&gt;".",G5)+IF(O5&lt;&gt;".",O5)+IF(S5&lt;&gt;".",S5)+IF(W5&lt;&gt;".",W5))</f>
        <v>7</v>
      </c>
      <c r="AF5" s="93">
        <f>SUM(IF(H5&lt;&gt;".",H5)+IF(D5&lt;&gt;".",D5)+IF(P5&lt;&gt;".",P5)+IF(T5&lt;&gt;".",T5)+IF(X5&lt;&gt;".",X5))</f>
        <v>6</v>
      </c>
      <c r="AG5" s="27">
        <f t="shared" si="4"/>
        <v>10</v>
      </c>
      <c r="AH5" s="4"/>
      <c r="AI5" s="25">
        <f t="shared" si="5"/>
        <v>2</v>
      </c>
      <c r="AJ5" s="90"/>
      <c r="AK5" s="91">
        <f t="shared" si="6"/>
        <v>1</v>
      </c>
      <c r="AL5" s="3"/>
      <c r="AN5" s="1" t="s">
        <v>206</v>
      </c>
    </row>
    <row r="6" spans="1:40" ht="18" x14ac:dyDescent="0.2">
      <c r="A6" s="35" t="s">
        <v>166</v>
      </c>
      <c r="B6" s="32">
        <v>3</v>
      </c>
      <c r="C6" s="29">
        <f>(P19)</f>
        <v>3</v>
      </c>
      <c r="D6" s="29">
        <f>(N19)</f>
        <v>1</v>
      </c>
      <c r="E6" s="92" t="str">
        <f>IF(C6=".","-",IF(C6&gt;D6,"g",IF(C6=D6,"d","v")))</f>
        <v>g</v>
      </c>
      <c r="F6" s="32">
        <v>2</v>
      </c>
      <c r="G6" s="29">
        <f>(P15)</f>
        <v>2</v>
      </c>
      <c r="H6" s="29">
        <f>(N15)</f>
        <v>4</v>
      </c>
      <c r="I6" s="92" t="str">
        <f>IF(G6=".","-",IF(G6&gt;H6,"g",IF(G6=H6,"d","v")))</f>
        <v>v</v>
      </c>
      <c r="J6" s="32">
        <v>1</v>
      </c>
      <c r="K6" s="29">
        <f>(P11)</f>
        <v>1</v>
      </c>
      <c r="L6" s="29">
        <f>(N11)</f>
        <v>2</v>
      </c>
      <c r="M6" s="92" t="str">
        <f>IF(K6=".","-",IF(K6&gt;L6,"g",IF(K6=L6,"d","v")))</f>
        <v>v</v>
      </c>
      <c r="N6" s="34"/>
      <c r="O6" s="33"/>
      <c r="P6" s="33"/>
      <c r="Q6" s="33"/>
      <c r="R6" s="32">
        <v>4</v>
      </c>
      <c r="S6" s="29">
        <f>(N22)</f>
        <v>0</v>
      </c>
      <c r="T6" s="29">
        <f>(P22)</f>
        <v>1</v>
      </c>
      <c r="U6" s="92" t="str">
        <f>IF(S6=".","-",IF(S6&gt;T6,"g",IF(S6=T6,"d","v")))</f>
        <v>v</v>
      </c>
      <c r="V6" s="32">
        <v>5</v>
      </c>
      <c r="W6" s="29">
        <f>(N28)</f>
        <v>3</v>
      </c>
      <c r="X6" s="29">
        <f>(P28)</f>
        <v>2</v>
      </c>
      <c r="Y6" s="92" t="str">
        <f>IF(W6=".","-",IF(W6&gt;X6,"g",IF(W6=X6,"d","v")))</f>
        <v>g</v>
      </c>
      <c r="Z6" s="62"/>
      <c r="AA6" s="30">
        <f t="shared" si="0"/>
        <v>5</v>
      </c>
      <c r="AB6" s="29">
        <f t="shared" si="1"/>
        <v>2</v>
      </c>
      <c r="AC6" s="29">
        <f t="shared" si="2"/>
        <v>0</v>
      </c>
      <c r="AD6" s="29">
        <f t="shared" si="3"/>
        <v>3</v>
      </c>
      <c r="AE6" s="93">
        <f>SUM(IF(G6&lt;&gt;".",G6)+IF(K6&lt;&gt;".",K6)+IF(C6&lt;&gt;".",C6)+IF(S6&lt;&gt;".",S6)+IF(W6&lt;&gt;".",W6))</f>
        <v>9</v>
      </c>
      <c r="AF6" s="93">
        <f>SUM(IF(H6&lt;&gt;".",H6)+IF(L6&lt;&gt;".",L6)+IF(D6&lt;&gt;".",D6)+IF(T6&lt;&gt;".",T6)+IF(X6&lt;&gt;".",X6))</f>
        <v>10</v>
      </c>
      <c r="AG6" s="27">
        <f t="shared" si="4"/>
        <v>6</v>
      </c>
      <c r="AH6" s="4"/>
      <c r="AI6" s="25">
        <f t="shared" si="5"/>
        <v>4</v>
      </c>
      <c r="AJ6" s="90"/>
      <c r="AK6" s="91">
        <f t="shared" si="6"/>
        <v>-1</v>
      </c>
      <c r="AL6" s="3"/>
      <c r="AN6" s="1" t="s">
        <v>208</v>
      </c>
    </row>
    <row r="7" spans="1:40" ht="18" x14ac:dyDescent="0.2">
      <c r="A7" s="35" t="s">
        <v>120</v>
      </c>
      <c r="B7" s="32">
        <v>2</v>
      </c>
      <c r="C7" s="29">
        <f>(P16)</f>
        <v>0</v>
      </c>
      <c r="D7" s="29">
        <f>(N16)</f>
        <v>1</v>
      </c>
      <c r="E7" s="92" t="str">
        <f>IF(C7=".","-",IF(C7&gt;D7,"g",IF(C7=D7,"d","v")))</f>
        <v>v</v>
      </c>
      <c r="F7" s="32">
        <v>1</v>
      </c>
      <c r="G7" s="29">
        <f>(P12)</f>
        <v>1</v>
      </c>
      <c r="H7" s="29">
        <f>(N12)</f>
        <v>5</v>
      </c>
      <c r="I7" s="92" t="str">
        <f>IF(G7=".","-",IF(G7&gt;H7,"g",IF(G7=H7,"d","v")))</f>
        <v>v</v>
      </c>
      <c r="J7" s="32">
        <v>5</v>
      </c>
      <c r="K7" s="29">
        <f>(P27)</f>
        <v>3</v>
      </c>
      <c r="L7" s="29">
        <f>(N27)</f>
        <v>0</v>
      </c>
      <c r="M7" s="92" t="str">
        <f>IF(K7=".","-",IF(K7&gt;L7,"g",IF(K7=L7,"d","v")))</f>
        <v>g</v>
      </c>
      <c r="N7" s="32">
        <v>4</v>
      </c>
      <c r="O7" s="29">
        <f>(P22)</f>
        <v>1</v>
      </c>
      <c r="P7" s="29">
        <f>(N22)</f>
        <v>0</v>
      </c>
      <c r="Q7" s="92" t="str">
        <f>IF(O7=".","-",IF(O7&gt;P7,"g",IF(O7=P7,"d","v")))</f>
        <v>g</v>
      </c>
      <c r="R7" s="34"/>
      <c r="S7" s="33"/>
      <c r="T7" s="33"/>
      <c r="U7" s="33"/>
      <c r="V7" s="32">
        <v>3</v>
      </c>
      <c r="W7" s="29">
        <f>(N20)</f>
        <v>0</v>
      </c>
      <c r="X7" s="29">
        <f>(P20)</f>
        <v>0</v>
      </c>
      <c r="Y7" s="92" t="str">
        <f>IF(W7=".","-",IF(W7&gt;X7,"g",IF(W7=X7,"d","v")))</f>
        <v>d</v>
      </c>
      <c r="Z7" s="62"/>
      <c r="AA7" s="30">
        <f t="shared" si="0"/>
        <v>5</v>
      </c>
      <c r="AB7" s="29">
        <f t="shared" si="1"/>
        <v>2</v>
      </c>
      <c r="AC7" s="29">
        <f t="shared" si="2"/>
        <v>1</v>
      </c>
      <c r="AD7" s="29">
        <f t="shared" si="3"/>
        <v>2</v>
      </c>
      <c r="AE7" s="93">
        <f>SUM(IF(G7&lt;&gt;".",G7)+IF(K7&lt;&gt;".",K7)+IF(O7&lt;&gt;".",O7)+IF(C7&lt;&gt;".",C7)+IF(W7&lt;&gt;".",W7))</f>
        <v>5</v>
      </c>
      <c r="AF7" s="93">
        <f>SUM(IF(H7&lt;&gt;".",H7)+IF(L7&lt;&gt;".",L7)+IF(P7&lt;&gt;".",P7)+IF(D7&lt;&gt;".",D7)+IF(X7&lt;&gt;".",X7))</f>
        <v>6</v>
      </c>
      <c r="AG7" s="27">
        <f t="shared" si="4"/>
        <v>7</v>
      </c>
      <c r="AH7" s="26"/>
      <c r="AI7" s="25">
        <f t="shared" si="5"/>
        <v>3</v>
      </c>
      <c r="AJ7" s="90"/>
      <c r="AK7" s="91">
        <f t="shared" si="6"/>
        <v>-1</v>
      </c>
      <c r="AL7" s="3"/>
      <c r="AN7" s="1" t="s">
        <v>207</v>
      </c>
    </row>
    <row r="8" spans="1:40" s="10" customFormat="1" ht="18.75" thickBot="1" x14ac:dyDescent="0.25">
      <c r="A8" s="24" t="s">
        <v>88</v>
      </c>
      <c r="B8" s="23">
        <v>1</v>
      </c>
      <c r="C8" s="18">
        <f>(P10)</f>
        <v>0</v>
      </c>
      <c r="D8" s="18">
        <f>(N10)</f>
        <v>1</v>
      </c>
      <c r="E8" s="95" t="str">
        <f>IF(C8=".","-",IF(C8&gt;D8,"g",IF(C8=D8,"d","v")))</f>
        <v>v</v>
      </c>
      <c r="F8" s="23">
        <v>4</v>
      </c>
      <c r="G8" s="18">
        <f>(P23)</f>
        <v>0</v>
      </c>
      <c r="H8" s="18">
        <f>(N23)</f>
        <v>2</v>
      </c>
      <c r="I8" s="95" t="str">
        <f>IF(G8=".","-",IF(G8&gt;H8,"g",IF(G8=H8,"d","v")))</f>
        <v>v</v>
      </c>
      <c r="J8" s="23">
        <v>2</v>
      </c>
      <c r="K8" s="18">
        <f>(P14)</f>
        <v>0</v>
      </c>
      <c r="L8" s="18">
        <f>(N14)</f>
        <v>1</v>
      </c>
      <c r="M8" s="95" t="str">
        <f>IF(K8=".","-",IF(K8&gt;L8,"g",IF(K8=L8,"d","v")))</f>
        <v>v</v>
      </c>
      <c r="N8" s="23">
        <v>5</v>
      </c>
      <c r="O8" s="18">
        <f>(X6)</f>
        <v>2</v>
      </c>
      <c r="P8" s="18">
        <f>(W6)</f>
        <v>3</v>
      </c>
      <c r="Q8" s="95" t="str">
        <f>IF(O8=".","-",IF(O8&gt;P8,"g",IF(O8=P8,"d","v")))</f>
        <v>v</v>
      </c>
      <c r="R8" s="23">
        <v>3</v>
      </c>
      <c r="S8" s="18">
        <f>(P20)</f>
        <v>0</v>
      </c>
      <c r="T8" s="18">
        <f>(N20)</f>
        <v>0</v>
      </c>
      <c r="U8" s="95" t="str">
        <f>IF(S8=".","-",IF(S8&gt;T8,"g",IF(S8=T8,"d","v")))</f>
        <v>d</v>
      </c>
      <c r="V8" s="21"/>
      <c r="W8" s="20"/>
      <c r="X8" s="20"/>
      <c r="Y8" s="20"/>
      <c r="Z8" s="50"/>
      <c r="AA8" s="19">
        <f t="shared" si="0"/>
        <v>5</v>
      </c>
      <c r="AB8" s="18">
        <f t="shared" si="1"/>
        <v>0</v>
      </c>
      <c r="AC8" s="18">
        <f t="shared" si="2"/>
        <v>1</v>
      </c>
      <c r="AD8" s="18">
        <f t="shared" si="3"/>
        <v>4</v>
      </c>
      <c r="AE8" s="17">
        <f>SUM(IF(G8&lt;&gt;".",G8)+IF(K8&lt;&gt;".",K8)+IF(O8&lt;&gt;".",O8)+IF(S8&lt;&gt;".",S8)+IF(C8&lt;&gt;".",C8))</f>
        <v>2</v>
      </c>
      <c r="AF8" s="17">
        <f>SUM(IF(H8&lt;&gt;".",H8)+IF(L8&lt;&gt;".",L8)+IF(P8&lt;&gt;".",P8)+IF(T8&lt;&gt;".",T8)+IF(D8&lt;&gt;".",D8))</f>
        <v>7</v>
      </c>
      <c r="AG8" s="16">
        <f t="shared" si="4"/>
        <v>1</v>
      </c>
      <c r="AH8" s="4"/>
      <c r="AI8" s="15">
        <f t="shared" si="5"/>
        <v>6</v>
      </c>
      <c r="AJ8" s="90"/>
      <c r="AK8" s="91">
        <f t="shared" si="6"/>
        <v>-5</v>
      </c>
      <c r="AL8" s="4"/>
      <c r="AN8" s="10" t="s">
        <v>211</v>
      </c>
    </row>
    <row r="9" spans="1:40" s="10" customFormat="1" ht="3.75" customHeight="1" thickTop="1" x14ac:dyDescent="0.2">
      <c r="A9" s="4"/>
      <c r="B9" s="96"/>
      <c r="C9" s="11"/>
      <c r="D9" s="11"/>
      <c r="E9" s="97"/>
      <c r="F9" s="96"/>
      <c r="G9" s="11"/>
      <c r="H9" s="11"/>
      <c r="I9" s="97"/>
      <c r="J9" s="96"/>
      <c r="K9" s="11"/>
      <c r="L9" s="11"/>
      <c r="M9" s="97"/>
      <c r="N9" s="96"/>
      <c r="O9" s="11"/>
      <c r="P9" s="11"/>
      <c r="Q9" s="97"/>
      <c r="R9" s="96"/>
      <c r="S9" s="11"/>
      <c r="T9" s="11"/>
      <c r="U9" s="97"/>
      <c r="V9" s="4"/>
      <c r="W9" s="4"/>
      <c r="X9" s="4"/>
      <c r="Y9" s="4"/>
      <c r="Z9" s="4"/>
      <c r="AA9" s="98"/>
      <c r="AB9" s="12"/>
      <c r="AC9" s="12"/>
      <c r="AD9" s="12"/>
      <c r="AE9" s="99"/>
      <c r="AF9" s="99"/>
      <c r="AG9" s="61"/>
      <c r="AH9" s="4"/>
      <c r="AI9" s="4"/>
      <c r="AJ9" s="4"/>
      <c r="AK9" s="4"/>
      <c r="AL9" s="4"/>
    </row>
    <row r="10" spans="1:40" s="10" customFormat="1" ht="20.25" x14ac:dyDescent="0.3">
      <c r="A10" s="100">
        <v>1</v>
      </c>
      <c r="B10" s="101"/>
      <c r="C10" s="1"/>
      <c r="D10" s="102"/>
      <c r="K10" s="1"/>
      <c r="L10" s="103" t="str">
        <f>($A$3)</f>
        <v>Szirmay E.</v>
      </c>
      <c r="M10" s="1"/>
      <c r="N10" s="7">
        <v>1</v>
      </c>
      <c r="O10" s="58" t="s">
        <v>1</v>
      </c>
      <c r="P10" s="7">
        <v>0</v>
      </c>
      <c r="Q10" s="104"/>
      <c r="R10" s="105" t="str">
        <f>($A$8)</f>
        <v>Kondor G.</v>
      </c>
      <c r="T10" s="1"/>
      <c r="U10" s="1"/>
      <c r="V10" s="1"/>
      <c r="W10" s="124" t="s">
        <v>19</v>
      </c>
      <c r="X10" s="124"/>
      <c r="Y10" s="124"/>
      <c r="Z10" s="124"/>
      <c r="AA10" s="124"/>
      <c r="AB10" s="124" t="s">
        <v>195</v>
      </c>
      <c r="AC10" s="124"/>
      <c r="AD10" s="124"/>
      <c r="AE10" s="124"/>
    </row>
    <row r="11" spans="1:40" s="10" customFormat="1" ht="20.25" x14ac:dyDescent="0.3">
      <c r="B11" s="106"/>
      <c r="C11" s="1"/>
      <c r="D11" s="1"/>
      <c r="K11" s="1"/>
      <c r="L11" s="103" t="str">
        <f>($A$5)</f>
        <v>Moldován</v>
      </c>
      <c r="M11" s="1"/>
      <c r="N11" s="7">
        <v>2</v>
      </c>
      <c r="O11" s="58" t="s">
        <v>1</v>
      </c>
      <c r="P11" s="7">
        <v>1</v>
      </c>
      <c r="Q11" s="1"/>
      <c r="R11" s="105" t="str">
        <f>($A$6)</f>
        <v>Olajos</v>
      </c>
      <c r="T11" s="1"/>
      <c r="U11" s="1"/>
      <c r="V11" s="1"/>
      <c r="W11" s="124" t="s">
        <v>148</v>
      </c>
      <c r="X11" s="124"/>
      <c r="Y11" s="124"/>
      <c r="Z11" s="124"/>
      <c r="AA11" s="124"/>
      <c r="AB11" s="124"/>
      <c r="AC11" s="124"/>
      <c r="AD11" s="124"/>
      <c r="AE11" s="124"/>
    </row>
    <row r="12" spans="1:40" s="10" customFormat="1" ht="20.25" x14ac:dyDescent="0.3">
      <c r="B12" s="106"/>
      <c r="C12" s="1"/>
      <c r="D12" s="102"/>
      <c r="K12" s="1"/>
      <c r="L12" s="103" t="str">
        <f>($A$4)</f>
        <v>Mészáros Gy.</v>
      </c>
      <c r="M12" s="1"/>
      <c r="N12" s="7">
        <v>5</v>
      </c>
      <c r="O12" s="58" t="s">
        <v>1</v>
      </c>
      <c r="P12" s="7">
        <v>1</v>
      </c>
      <c r="Q12" s="107"/>
      <c r="R12" s="105" t="str">
        <f>($A$7)</f>
        <v>Füzy</v>
      </c>
      <c r="T12" s="1"/>
      <c r="U12" s="1"/>
      <c r="V12" s="1"/>
      <c r="W12" s="124" t="s">
        <v>147</v>
      </c>
      <c r="X12" s="124"/>
      <c r="Y12" s="124"/>
      <c r="Z12" s="124"/>
      <c r="AA12" s="124"/>
      <c r="AB12" s="124"/>
      <c r="AC12" s="124"/>
      <c r="AD12" s="124"/>
      <c r="AE12" s="124"/>
    </row>
    <row r="13" spans="1:40" ht="3.75" customHeight="1" x14ac:dyDescent="0.3">
      <c r="A13" s="56"/>
      <c r="B13" s="106"/>
      <c r="C13" s="108"/>
      <c r="D13" s="109"/>
      <c r="E13" s="106"/>
      <c r="F13" s="106"/>
      <c r="G13" s="106"/>
      <c r="H13" s="106"/>
      <c r="I13" s="106"/>
      <c r="J13" s="106"/>
      <c r="K13" s="57"/>
      <c r="L13" s="3"/>
      <c r="M13" s="57"/>
      <c r="N13" s="4"/>
      <c r="O13" s="7"/>
      <c r="P13" s="59"/>
      <c r="Q13" s="110"/>
      <c r="R13" s="4"/>
      <c r="S13" s="106"/>
      <c r="T13" s="57"/>
      <c r="U13" s="57"/>
      <c r="V13" s="57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57"/>
    </row>
    <row r="14" spans="1:40" s="10" customFormat="1" ht="20.25" x14ac:dyDescent="0.3">
      <c r="A14" s="100">
        <v>2</v>
      </c>
      <c r="B14" s="101"/>
      <c r="D14" s="102"/>
      <c r="K14" s="104"/>
      <c r="L14" s="103" t="str">
        <f>($A$5)</f>
        <v>Moldován</v>
      </c>
      <c r="M14" s="1"/>
      <c r="N14" s="7">
        <v>1</v>
      </c>
      <c r="O14" s="58" t="s">
        <v>1</v>
      </c>
      <c r="P14" s="7">
        <v>0</v>
      </c>
      <c r="Q14" s="104"/>
      <c r="R14" s="105" t="str">
        <f>($A$8)</f>
        <v>Kondor G.</v>
      </c>
      <c r="W14" s="124" t="s">
        <v>147</v>
      </c>
      <c r="X14" s="124"/>
      <c r="Y14" s="124"/>
      <c r="Z14" s="124"/>
      <c r="AA14" s="124"/>
      <c r="AB14" s="124" t="s">
        <v>191</v>
      </c>
      <c r="AC14" s="124"/>
      <c r="AD14" s="124"/>
      <c r="AE14" s="124"/>
      <c r="AI14" s="60"/>
    </row>
    <row r="15" spans="1:40" ht="20.25" x14ac:dyDescent="0.3">
      <c r="A15" s="56"/>
      <c r="B15" s="106"/>
      <c r="E15" s="10"/>
      <c r="F15" s="10"/>
      <c r="G15" s="10"/>
      <c r="H15" s="10"/>
      <c r="I15" s="10"/>
      <c r="J15" s="10"/>
      <c r="L15" s="103" t="str">
        <f>($A$4)</f>
        <v>Mészáros Gy.</v>
      </c>
      <c r="N15" s="7">
        <v>4</v>
      </c>
      <c r="O15" s="58" t="s">
        <v>1</v>
      </c>
      <c r="P15" s="7">
        <v>2</v>
      </c>
      <c r="R15" s="105" t="str">
        <f>($A$6)</f>
        <v>Olajos</v>
      </c>
      <c r="S15" s="10"/>
      <c r="W15" s="124" t="s">
        <v>148</v>
      </c>
      <c r="X15" s="124"/>
      <c r="Y15" s="124"/>
      <c r="Z15" s="124"/>
      <c r="AA15" s="124"/>
      <c r="AB15" s="124"/>
      <c r="AC15" s="124"/>
      <c r="AD15" s="124"/>
      <c r="AE15" s="124"/>
      <c r="AF15" s="10"/>
      <c r="AG15" s="10"/>
      <c r="AI15" s="60"/>
    </row>
    <row r="16" spans="1:40" ht="20.25" x14ac:dyDescent="0.3">
      <c r="A16" s="56"/>
      <c r="B16" s="106"/>
      <c r="D16" s="102"/>
      <c r="E16" s="10"/>
      <c r="F16" s="10"/>
      <c r="G16" s="10"/>
      <c r="H16" s="10"/>
      <c r="I16" s="10"/>
      <c r="J16" s="10"/>
      <c r="L16" s="103" t="str">
        <f>($A$3)</f>
        <v>Szirmay E.</v>
      </c>
      <c r="N16" s="7">
        <v>1</v>
      </c>
      <c r="O16" s="58" t="s">
        <v>1</v>
      </c>
      <c r="P16" s="7">
        <v>0</v>
      </c>
      <c r="Q16" s="107"/>
      <c r="R16" s="105" t="str">
        <f>($A$7)</f>
        <v>Füzy</v>
      </c>
      <c r="S16" s="10"/>
      <c r="W16" s="124" t="s">
        <v>19</v>
      </c>
      <c r="X16" s="124"/>
      <c r="Y16" s="124"/>
      <c r="Z16" s="124"/>
      <c r="AA16" s="124"/>
      <c r="AB16" s="124"/>
      <c r="AC16" s="124"/>
      <c r="AD16" s="124"/>
      <c r="AE16" s="124"/>
      <c r="AF16" s="10"/>
      <c r="AG16" s="10"/>
      <c r="AI16" s="60"/>
      <c r="AJ16" s="10"/>
    </row>
    <row r="17" spans="1:35" ht="3.75" customHeight="1" x14ac:dyDescent="0.3">
      <c r="A17" s="56"/>
      <c r="B17" s="106"/>
      <c r="C17" s="108"/>
      <c r="D17" s="109"/>
      <c r="E17" s="106"/>
      <c r="F17" s="106"/>
      <c r="G17" s="106"/>
      <c r="H17" s="106"/>
      <c r="I17" s="106"/>
      <c r="J17" s="106"/>
      <c r="K17" s="57"/>
      <c r="L17" s="3"/>
      <c r="M17" s="57"/>
      <c r="N17" s="4"/>
      <c r="O17" s="7"/>
      <c r="P17" s="59"/>
      <c r="Q17" s="110"/>
      <c r="R17" s="4"/>
      <c r="S17" s="106"/>
      <c r="T17" s="57"/>
      <c r="U17" s="57"/>
      <c r="V17" s="57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57"/>
    </row>
    <row r="18" spans="1:35" ht="20.25" x14ac:dyDescent="0.3">
      <c r="A18" s="100">
        <v>3</v>
      </c>
      <c r="B18" s="111"/>
      <c r="D18" s="102"/>
      <c r="E18" s="10"/>
      <c r="F18" s="10"/>
      <c r="G18" s="10"/>
      <c r="H18" s="10"/>
      <c r="I18" s="10"/>
      <c r="J18" s="10"/>
      <c r="L18" s="103" t="str">
        <f>($A$4)</f>
        <v>Mészáros Gy.</v>
      </c>
      <c r="N18" s="7">
        <v>1</v>
      </c>
      <c r="O18" s="58" t="s">
        <v>1</v>
      </c>
      <c r="P18" s="7">
        <v>1</v>
      </c>
      <c r="Q18" s="104"/>
      <c r="R18" s="105" t="str">
        <f>($A$5)</f>
        <v>Moldován</v>
      </c>
      <c r="S18" s="10"/>
      <c r="W18" s="124" t="s">
        <v>19</v>
      </c>
      <c r="X18" s="124"/>
      <c r="Y18" s="124"/>
      <c r="Z18" s="124"/>
      <c r="AA18" s="124"/>
      <c r="AB18" s="124" t="s">
        <v>193</v>
      </c>
      <c r="AC18" s="124"/>
      <c r="AD18" s="124"/>
      <c r="AE18" s="124"/>
      <c r="AF18" s="10"/>
      <c r="AG18" s="10"/>
      <c r="AI18" s="60"/>
    </row>
    <row r="19" spans="1:35" ht="20.25" x14ac:dyDescent="0.3">
      <c r="A19" s="56"/>
      <c r="B19" s="106"/>
      <c r="E19" s="10"/>
      <c r="F19" s="10"/>
      <c r="G19" s="10"/>
      <c r="H19" s="10"/>
      <c r="I19" s="10"/>
      <c r="L19" s="103" t="str">
        <f>($A$3)</f>
        <v>Szirmay E.</v>
      </c>
      <c r="N19" s="7">
        <v>1</v>
      </c>
      <c r="O19" s="58" t="s">
        <v>1</v>
      </c>
      <c r="P19" s="7">
        <v>3</v>
      </c>
      <c r="R19" s="105" t="str">
        <f>($A$6)</f>
        <v>Olajos</v>
      </c>
      <c r="S19" s="10"/>
      <c r="W19" s="124" t="s">
        <v>148</v>
      </c>
      <c r="X19" s="124"/>
      <c r="Y19" s="124"/>
      <c r="Z19" s="124"/>
      <c r="AA19" s="124"/>
      <c r="AB19" s="124"/>
      <c r="AC19" s="124"/>
      <c r="AD19" s="124"/>
      <c r="AE19" s="124"/>
      <c r="AF19" s="10"/>
      <c r="AG19" s="10"/>
      <c r="AI19" s="60"/>
    </row>
    <row r="20" spans="1:35" ht="20.25" x14ac:dyDescent="0.3">
      <c r="A20" s="56"/>
      <c r="B20" s="106"/>
      <c r="D20" s="102"/>
      <c r="E20" s="10"/>
      <c r="F20" s="10"/>
      <c r="G20" s="10"/>
      <c r="H20" s="10"/>
      <c r="I20" s="10"/>
      <c r="J20" s="10"/>
      <c r="L20" s="103" t="str">
        <f>($A$7)</f>
        <v>Füzy</v>
      </c>
      <c r="N20" s="7">
        <v>0</v>
      </c>
      <c r="O20" s="58" t="s">
        <v>1</v>
      </c>
      <c r="P20" s="7">
        <v>0</v>
      </c>
      <c r="Q20" s="107"/>
      <c r="R20" s="105" t="str">
        <f>($A$8)</f>
        <v>Kondor G.</v>
      </c>
      <c r="S20" s="10"/>
      <c r="W20" s="124" t="s">
        <v>147</v>
      </c>
      <c r="X20" s="124"/>
      <c r="Y20" s="124"/>
      <c r="Z20" s="124"/>
      <c r="AA20" s="124"/>
      <c r="AB20" s="124"/>
      <c r="AC20" s="124"/>
      <c r="AD20" s="124"/>
      <c r="AE20" s="124"/>
      <c r="AF20" s="10"/>
      <c r="AG20" s="10"/>
      <c r="AI20" s="60"/>
    </row>
    <row r="21" spans="1:35" ht="3.75" customHeight="1" x14ac:dyDescent="0.2">
      <c r="A21" s="56"/>
      <c r="B21" s="106"/>
      <c r="C21" s="112"/>
      <c r="D21" s="112"/>
      <c r="E21" s="106"/>
      <c r="F21" s="106"/>
      <c r="G21" s="106"/>
      <c r="H21" s="106"/>
      <c r="I21" s="106"/>
      <c r="J21" s="106"/>
      <c r="K21" s="106"/>
      <c r="L21" s="4"/>
      <c r="M21" s="106"/>
      <c r="N21" s="4"/>
      <c r="O21" s="4"/>
      <c r="P21" s="4"/>
      <c r="Q21" s="106"/>
      <c r="R21" s="4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57"/>
    </row>
    <row r="22" spans="1:35" ht="20.25" x14ac:dyDescent="0.3">
      <c r="A22" s="100">
        <v>4</v>
      </c>
      <c r="B22" s="101"/>
      <c r="D22" s="102"/>
      <c r="E22" s="10"/>
      <c r="F22" s="10"/>
      <c r="G22" s="10"/>
      <c r="H22" s="10"/>
      <c r="I22" s="10"/>
      <c r="J22" s="10"/>
      <c r="L22" s="103" t="str">
        <f>($A$6)</f>
        <v>Olajos</v>
      </c>
      <c r="N22" s="7">
        <v>0</v>
      </c>
      <c r="O22" s="58" t="s">
        <v>1</v>
      </c>
      <c r="P22" s="7">
        <v>1</v>
      </c>
      <c r="Q22" s="104"/>
      <c r="R22" s="105" t="str">
        <f>($A$7)</f>
        <v>Füzy</v>
      </c>
      <c r="S22" s="10"/>
      <c r="W22" s="124" t="s">
        <v>147</v>
      </c>
      <c r="X22" s="124"/>
      <c r="Y22" s="124"/>
      <c r="Z22" s="124"/>
      <c r="AA22" s="124"/>
      <c r="AB22" s="124" t="s">
        <v>194</v>
      </c>
      <c r="AC22" s="124"/>
      <c r="AD22" s="124"/>
      <c r="AE22" s="124"/>
      <c r="AF22" s="10"/>
      <c r="AG22" s="10"/>
    </row>
    <row r="23" spans="1:35" ht="20.25" x14ac:dyDescent="0.3">
      <c r="A23" s="56"/>
      <c r="B23" s="106"/>
      <c r="E23" s="10"/>
      <c r="F23" s="10"/>
      <c r="G23" s="10"/>
      <c r="H23" s="10"/>
      <c r="I23" s="10"/>
      <c r="J23" s="10"/>
      <c r="L23" s="103" t="str">
        <f>($A$4)</f>
        <v>Mészáros Gy.</v>
      </c>
      <c r="N23" s="7">
        <v>2</v>
      </c>
      <c r="O23" s="58" t="s">
        <v>1</v>
      </c>
      <c r="P23" s="7">
        <v>0</v>
      </c>
      <c r="R23" s="105" t="str">
        <f>($A$8)</f>
        <v>Kondor G.</v>
      </c>
      <c r="S23" s="10"/>
      <c r="W23" s="124" t="s">
        <v>148</v>
      </c>
      <c r="X23" s="124"/>
      <c r="Y23" s="124"/>
      <c r="Z23" s="124"/>
      <c r="AA23" s="124"/>
      <c r="AB23" s="124"/>
      <c r="AC23" s="124"/>
      <c r="AD23" s="124"/>
      <c r="AE23" s="124"/>
      <c r="AF23" s="10"/>
      <c r="AG23" s="10"/>
    </row>
    <row r="24" spans="1:35" ht="20.25" x14ac:dyDescent="0.3">
      <c r="A24" s="56"/>
      <c r="B24" s="106"/>
      <c r="D24" s="102"/>
      <c r="E24" s="10"/>
      <c r="F24" s="10"/>
      <c r="G24" s="10"/>
      <c r="H24" s="10"/>
      <c r="I24" s="10"/>
      <c r="J24" s="10"/>
      <c r="L24" s="103" t="str">
        <f>($A$3)</f>
        <v>Szirmay E.</v>
      </c>
      <c r="N24" s="7">
        <v>1</v>
      </c>
      <c r="O24" s="58" t="s">
        <v>1</v>
      </c>
      <c r="P24" s="7">
        <v>3</v>
      </c>
      <c r="Q24" s="107"/>
      <c r="R24" s="105" t="str">
        <f>($A$5)</f>
        <v>Moldován</v>
      </c>
      <c r="S24" s="10"/>
      <c r="W24" s="124" t="s">
        <v>19</v>
      </c>
      <c r="X24" s="124"/>
      <c r="Y24" s="124"/>
      <c r="Z24" s="124"/>
      <c r="AA24" s="124"/>
      <c r="AB24" s="124"/>
      <c r="AC24" s="124"/>
      <c r="AD24" s="124"/>
      <c r="AE24" s="124"/>
      <c r="AF24" s="10"/>
      <c r="AG24" s="10"/>
    </row>
    <row r="25" spans="1:35" ht="3.75" customHeight="1" x14ac:dyDescent="0.3">
      <c r="A25" s="56"/>
      <c r="B25" s="106"/>
      <c r="C25" s="108"/>
      <c r="D25" s="109"/>
      <c r="E25" s="106"/>
      <c r="F25" s="106"/>
      <c r="G25" s="106"/>
      <c r="H25" s="106"/>
      <c r="I25" s="106"/>
      <c r="J25" s="106"/>
      <c r="K25" s="57"/>
      <c r="L25" s="3"/>
      <c r="M25" s="57"/>
      <c r="N25" s="4"/>
      <c r="O25" s="7"/>
      <c r="P25" s="59"/>
      <c r="Q25" s="110"/>
      <c r="R25" s="4"/>
      <c r="S25" s="106"/>
      <c r="T25" s="57"/>
      <c r="U25" s="57"/>
      <c r="V25" s="57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57"/>
    </row>
    <row r="26" spans="1:35" ht="20.25" x14ac:dyDescent="0.3">
      <c r="A26" s="100">
        <v>5</v>
      </c>
      <c r="B26" s="111"/>
      <c r="D26" s="102"/>
      <c r="E26" s="10"/>
      <c r="F26" s="10"/>
      <c r="G26" s="10"/>
      <c r="H26" s="10"/>
      <c r="I26" s="10"/>
      <c r="J26" s="10"/>
      <c r="L26" s="103" t="str">
        <f>($A$3)</f>
        <v>Szirmay E.</v>
      </c>
      <c r="M26" s="104"/>
      <c r="N26" s="7">
        <v>1</v>
      </c>
      <c r="O26" s="58" t="s">
        <v>1</v>
      </c>
      <c r="P26" s="7">
        <v>2</v>
      </c>
      <c r="Q26" s="10"/>
      <c r="R26" s="105" t="str">
        <f>($A$4)</f>
        <v>Mészáros Gy.</v>
      </c>
      <c r="S26" s="10"/>
      <c r="W26" s="124" t="s">
        <v>19</v>
      </c>
      <c r="X26" s="124"/>
      <c r="Y26" s="124"/>
      <c r="Z26" s="124"/>
      <c r="AA26" s="124"/>
      <c r="AB26" s="124" t="s">
        <v>196</v>
      </c>
      <c r="AC26" s="124"/>
      <c r="AD26" s="124"/>
      <c r="AE26" s="124"/>
      <c r="AF26" s="10"/>
      <c r="AG26" s="10"/>
    </row>
    <row r="27" spans="1:35" ht="20.25" x14ac:dyDescent="0.3">
      <c r="A27" s="56"/>
      <c r="B27" s="106"/>
      <c r="E27" s="10"/>
      <c r="F27" s="10"/>
      <c r="G27" s="10"/>
      <c r="H27" s="10"/>
      <c r="I27" s="10"/>
      <c r="J27" s="10"/>
      <c r="L27" s="103" t="str">
        <f>($A$5)</f>
        <v>Moldován</v>
      </c>
      <c r="N27" s="7">
        <v>0</v>
      </c>
      <c r="O27" s="58" t="s">
        <v>1</v>
      </c>
      <c r="P27" s="7">
        <v>3</v>
      </c>
      <c r="R27" s="105" t="str">
        <f>($A$7)</f>
        <v>Füzy</v>
      </c>
      <c r="S27" s="10"/>
      <c r="W27" s="124" t="s">
        <v>148</v>
      </c>
      <c r="X27" s="124"/>
      <c r="Y27" s="124"/>
      <c r="Z27" s="124"/>
      <c r="AA27" s="124"/>
      <c r="AB27" s="124"/>
      <c r="AC27" s="124"/>
      <c r="AD27" s="124"/>
      <c r="AE27" s="124"/>
      <c r="AF27" s="10"/>
      <c r="AG27" s="10"/>
    </row>
    <row r="28" spans="1:35" ht="20.25" x14ac:dyDescent="0.3">
      <c r="A28" s="56"/>
      <c r="B28" s="106"/>
      <c r="D28" s="102"/>
      <c r="E28" s="10"/>
      <c r="F28" s="10"/>
      <c r="G28" s="10"/>
      <c r="H28" s="10"/>
      <c r="I28" s="10"/>
      <c r="J28" s="10"/>
      <c r="L28" s="103" t="str">
        <f>($A$6)</f>
        <v>Olajos</v>
      </c>
      <c r="N28" s="7">
        <v>3</v>
      </c>
      <c r="O28" s="58" t="s">
        <v>1</v>
      </c>
      <c r="P28" s="7">
        <v>2</v>
      </c>
      <c r="Q28" s="107"/>
      <c r="R28" s="105" t="str">
        <f>($A$8)</f>
        <v>Kondor G.</v>
      </c>
      <c r="S28" s="10"/>
      <c r="W28" s="124" t="s">
        <v>147</v>
      </c>
      <c r="X28" s="124"/>
      <c r="Y28" s="124"/>
      <c r="Z28" s="124"/>
      <c r="AA28" s="124"/>
      <c r="AB28" s="124"/>
      <c r="AC28" s="124"/>
      <c r="AD28" s="124"/>
      <c r="AE28" s="124"/>
      <c r="AF28" s="10"/>
      <c r="AG28" s="10"/>
    </row>
    <row r="29" spans="1:35" ht="3.75" customHeight="1" x14ac:dyDescent="0.2">
      <c r="A29" s="56"/>
      <c r="B29" s="106"/>
      <c r="C29" s="112"/>
      <c r="D29" s="11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57"/>
    </row>
    <row r="31" spans="1:35" x14ac:dyDescent="0.2">
      <c r="A31" s="56"/>
    </row>
    <row r="32" spans="1:35" x14ac:dyDescent="0.2">
      <c r="A32" s="56"/>
    </row>
    <row r="33" spans="1:23" ht="3.75" customHeight="1" x14ac:dyDescent="0.2">
      <c r="A33" s="113"/>
    </row>
    <row r="34" spans="1:23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conditionalFormatting sqref="E4:E8 I3 I5:I8 M3:M4 M6:M8 Q3:Q5 Q7:Q8 U3:U6 U8 Y3:Y7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10</vt:i4>
      </vt:variant>
    </vt:vector>
  </HeadingPairs>
  <TitlesOfParts>
    <vt:vector size="24" baseType="lpstr">
      <vt:lpstr>Nevezők</vt:lpstr>
      <vt:lpstr>"A"</vt:lpstr>
      <vt:lpstr>"B"</vt:lpstr>
      <vt:lpstr>"C"</vt:lpstr>
      <vt:lpstr>"D"</vt:lpstr>
      <vt:lpstr>8. közé</vt:lpstr>
      <vt:lpstr>Döntő</vt:lpstr>
      <vt:lpstr>II.o."A"</vt:lpstr>
      <vt:lpstr>II.o."B"</vt:lpstr>
      <vt:lpstr>III.o."A"</vt:lpstr>
      <vt:lpstr>III.o."B"</vt:lpstr>
      <vt:lpstr>Min.nélk."A"</vt:lpstr>
      <vt:lpstr>Min.nélk."B"</vt:lpstr>
      <vt:lpstr>Helyosztó</vt:lpstr>
      <vt:lpstr>'"A"'!Nyomtatási_cím</vt:lpstr>
      <vt:lpstr>'"B"'!Nyomtatási_cím</vt:lpstr>
      <vt:lpstr>'"C"'!Nyomtatási_cím</vt:lpstr>
      <vt:lpstr>'"D"'!Nyomtatási_cím</vt:lpstr>
      <vt:lpstr>Döntő!Nyomtatási_cím</vt:lpstr>
      <vt:lpstr>'"A"'!Nyomtatási_terület</vt:lpstr>
      <vt:lpstr>'"B"'!Nyomtatási_terület</vt:lpstr>
      <vt:lpstr>'"C"'!Nyomtatási_terület</vt:lpstr>
      <vt:lpstr>'"D"'!Nyomtatási_terület</vt:lpstr>
      <vt:lpstr>Döntő!Nyomtatási_terület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 Gyula</dc:creator>
  <cp:lastModifiedBy>Gyozsán, Zoltán</cp:lastModifiedBy>
  <dcterms:created xsi:type="dcterms:W3CDTF">2014-07-25T08:26:58Z</dcterms:created>
  <dcterms:modified xsi:type="dcterms:W3CDTF">2019-07-25T03:53:37Z</dcterms:modified>
</cp:coreProperties>
</file>