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0785\Documents\Gyozy\Personal\Gombfoci\2019\Hédl Ferenc EV Szeged\"/>
    </mc:Choice>
  </mc:AlternateContent>
  <xr:revisionPtr revIDLastSave="0" documentId="13_ncr:1_{4DD15B3E-5472-4177-BC1C-B4578E6632A4}" xr6:coauthVersionLast="36" xr6:coauthVersionMax="36" xr10:uidLastSave="{00000000-0000-0000-0000-000000000000}"/>
  <bookViews>
    <workbookView xWindow="360" yWindow="300" windowWidth="18735" windowHeight="8370" activeTab="5" xr2:uid="{00000000-000D-0000-FFFF-FFFF00000000}"/>
  </bookViews>
  <sheets>
    <sheet name="Nevezők listája" sheetId="10" r:id="rId1"/>
    <sheet name="&quot;A&quot;" sheetId="3" r:id="rId2"/>
    <sheet name="&quot;B&quot;" sheetId="14" r:id="rId3"/>
    <sheet name="&quot;C&quot;" sheetId="15" r:id="rId4"/>
    <sheet name="&quot;D&quot;" sheetId="16" r:id="rId5"/>
    <sheet name="1.-16. hely" sheetId="11" r:id="rId6"/>
    <sheet name="17.-32. hely" sheetId="12" r:id="rId7"/>
    <sheet name="Minősítés nélkül" sheetId="17" r:id="rId8"/>
  </sheets>
  <definedNames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6">#REF!</definedName>
    <definedName name="áá" localSheetId="6">#REF!</definedName>
    <definedName name="aáélkji" localSheetId="2">#REF!</definedName>
    <definedName name="aáélkji" localSheetId="3">#REF!</definedName>
    <definedName name="aáélkji" localSheetId="4">#REF!</definedName>
    <definedName name="aáélkji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6">#REF!</definedName>
    <definedName name="dd" localSheetId="6">#REF!</definedName>
    <definedName name="é" localSheetId="6">#REF!</definedName>
    <definedName name="éé" localSheetId="6">#REF!</definedName>
    <definedName name="eew" localSheetId="6">#REF!</definedName>
    <definedName name="ellenFelek" localSheetId="1">#REF!</definedName>
    <definedName name="ellenFelek" localSheetId="2">#REF!</definedName>
    <definedName name="ellenFelek" localSheetId="3">#REF!</definedName>
    <definedName name="ellenFelek" localSheetId="4">#REF!</definedName>
    <definedName name="ellenFelek" localSheetId="5">#REF!</definedName>
    <definedName name="ellenFelek" localSheetId="6">#REF!</definedName>
    <definedName name="iii" localSheetId="6">#REF!</definedName>
    <definedName name="jú" localSheetId="6">#REF!</definedName>
    <definedName name="jú" localSheetId="0">#REF!</definedName>
    <definedName name="l" localSheetId="6">#REF!</definedName>
    <definedName name="l" localSheetId="0">#REF!</definedName>
    <definedName name="mko" localSheetId="2">#REF!</definedName>
    <definedName name="mko" localSheetId="3">#REF!</definedName>
    <definedName name="mko" localSheetId="4">#REF!</definedName>
    <definedName name="mko">#REF!</definedName>
    <definedName name="_xlnm.Print_Titles" localSheetId="1">'"A"'!$1:$10</definedName>
    <definedName name="_xlnm.Print_Titles" localSheetId="2">'"B"'!$1:$10</definedName>
    <definedName name="_xlnm.Print_Titles" localSheetId="3">'"C"'!$1:$10</definedName>
    <definedName name="_xlnm.Print_Titles" localSheetId="4">'"D"'!$1:$10</definedName>
    <definedName name="_xlnm.Print_Area" localSheetId="1">'"A"'!$A$1:$AS$46</definedName>
    <definedName name="_xlnm.Print_Area" localSheetId="2">'"B"'!$A$1:$AS$46</definedName>
    <definedName name="_xlnm.Print_Area" localSheetId="3">'"C"'!$A$1:$AS$46</definedName>
    <definedName name="_xlnm.Print_Area" localSheetId="4">'"D"'!$A$1:$AS$46</definedName>
    <definedName name="ooo" localSheetId="6">#REF!</definedName>
    <definedName name="őő" localSheetId="6">#REF!</definedName>
    <definedName name="pp" localSheetId="6">#REF!</definedName>
    <definedName name="qqq" localSheetId="6">#REF!</definedName>
    <definedName name="ss" localSheetId="6">#REF!</definedName>
    <definedName name="ú" localSheetId="6">#REF!</definedName>
    <definedName name="új" localSheetId="1">#REF!</definedName>
    <definedName name="új" localSheetId="2">#REF!</definedName>
    <definedName name="új" localSheetId="3">#REF!</definedName>
    <definedName name="új" localSheetId="4">#REF!</definedName>
    <definedName name="új" localSheetId="6">#REF!</definedName>
    <definedName name="úúú" localSheetId="6">#REF!</definedName>
    <definedName name="üüü" localSheetId="6">#REF!</definedName>
    <definedName name="vége" localSheetId="6">#REF!</definedName>
    <definedName name="vége" localSheetId="0">#REF!</definedName>
    <definedName name="w" localSheetId="6">#REF!</definedName>
    <definedName name="wwqa" localSheetId="2">#REF!</definedName>
    <definedName name="wwqa" localSheetId="3">#REF!</definedName>
    <definedName name="wwqa" localSheetId="4">#REF!</definedName>
    <definedName name="wwqa">#REF!</definedName>
    <definedName name="yyy" localSheetId="6">#REF!</definedName>
    <definedName name="ztr" localSheetId="2">#REF!</definedName>
    <definedName name="ztr" localSheetId="3">#REF!</definedName>
    <definedName name="ztr" localSheetId="4">#REF!</definedName>
    <definedName name="ztr">#REF!</definedName>
    <definedName name="zztt" localSheetId="2">#REF!</definedName>
    <definedName name="zztt" localSheetId="3">#REF!</definedName>
    <definedName name="zztt" localSheetId="4">#REF!</definedName>
    <definedName name="zztt">#REF!</definedName>
    <definedName name="zzz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45" i="16" l="1"/>
  <c r="L45" i="16"/>
  <c r="R44" i="16"/>
  <c r="L44" i="16"/>
  <c r="R43" i="16"/>
  <c r="L43" i="16"/>
  <c r="R42" i="16"/>
  <c r="L42" i="16"/>
  <c r="R40" i="16"/>
  <c r="L40" i="16"/>
  <c r="R39" i="16"/>
  <c r="L39" i="16"/>
  <c r="R38" i="16"/>
  <c r="L38" i="16"/>
  <c r="R37" i="16"/>
  <c r="L37" i="16"/>
  <c r="R35" i="16"/>
  <c r="L35" i="16"/>
  <c r="R34" i="16"/>
  <c r="L34" i="16"/>
  <c r="R33" i="16"/>
  <c r="L33" i="16"/>
  <c r="R32" i="16"/>
  <c r="L32" i="16"/>
  <c r="R30" i="16"/>
  <c r="L30" i="16"/>
  <c r="R29" i="16"/>
  <c r="L29" i="16"/>
  <c r="R28" i="16"/>
  <c r="L28" i="16"/>
  <c r="R27" i="16"/>
  <c r="L27" i="16"/>
  <c r="R25" i="16"/>
  <c r="L25" i="16"/>
  <c r="R24" i="16"/>
  <c r="L24" i="16"/>
  <c r="R23" i="16"/>
  <c r="L23" i="16"/>
  <c r="R22" i="16"/>
  <c r="L22" i="16"/>
  <c r="R20" i="16"/>
  <c r="L20" i="16"/>
  <c r="R19" i="16"/>
  <c r="L19" i="16"/>
  <c r="R18" i="16"/>
  <c r="L18" i="16"/>
  <c r="R17" i="16"/>
  <c r="L17" i="16"/>
  <c r="R15" i="16"/>
  <c r="L15" i="16"/>
  <c r="R14" i="16"/>
  <c r="L14" i="16"/>
  <c r="R13" i="16"/>
  <c r="L13" i="16"/>
  <c r="R12" i="16"/>
  <c r="L12" i="16"/>
  <c r="AB10" i="16"/>
  <c r="AA10" i="16"/>
  <c r="X10" i="16"/>
  <c r="W10" i="16"/>
  <c r="Y10" i="16" s="1"/>
  <c r="T10" i="16"/>
  <c r="S10" i="16"/>
  <c r="P10" i="16"/>
  <c r="O10" i="16"/>
  <c r="Q10" i="16" s="1"/>
  <c r="L10" i="16"/>
  <c r="K10" i="16"/>
  <c r="H10" i="16"/>
  <c r="G10" i="16"/>
  <c r="I10" i="16" s="1"/>
  <c r="D10" i="16"/>
  <c r="AN10" i="16" s="1"/>
  <c r="C10" i="16"/>
  <c r="AF9" i="16"/>
  <c r="AE9" i="16"/>
  <c r="AG9" i="16" s="1"/>
  <c r="X9" i="16"/>
  <c r="W9" i="16"/>
  <c r="T9" i="16"/>
  <c r="S9" i="16"/>
  <c r="U9" i="16" s="1"/>
  <c r="P9" i="16"/>
  <c r="O9" i="16"/>
  <c r="L9" i="16"/>
  <c r="K9" i="16"/>
  <c r="M9" i="16" s="1"/>
  <c r="H9" i="16"/>
  <c r="G9" i="16"/>
  <c r="D9" i="16"/>
  <c r="C9" i="16"/>
  <c r="AF8" i="16"/>
  <c r="AE8" i="16"/>
  <c r="AB8" i="16"/>
  <c r="AA8" i="16"/>
  <c r="AC8" i="16" s="1"/>
  <c r="T8" i="16"/>
  <c r="S8" i="16"/>
  <c r="P8" i="16"/>
  <c r="O8" i="16"/>
  <c r="Q8" i="16" s="1"/>
  <c r="L8" i="16"/>
  <c r="K8" i="16"/>
  <c r="H8" i="16"/>
  <c r="G8" i="16"/>
  <c r="I8" i="16" s="1"/>
  <c r="D8" i="16"/>
  <c r="AN8" i="16" s="1"/>
  <c r="C8" i="16"/>
  <c r="AF7" i="16"/>
  <c r="AE7" i="16"/>
  <c r="AG7" i="16" s="1"/>
  <c r="AB7" i="16"/>
  <c r="AA7" i="16"/>
  <c r="X7" i="16"/>
  <c r="W7" i="16"/>
  <c r="Y7" i="16" s="1"/>
  <c r="P7" i="16"/>
  <c r="O7" i="16"/>
  <c r="L7" i="16"/>
  <c r="K7" i="16"/>
  <c r="M7" i="16" s="1"/>
  <c r="H7" i="16"/>
  <c r="G7" i="16"/>
  <c r="D7" i="16"/>
  <c r="C7" i="16"/>
  <c r="AF6" i="16"/>
  <c r="AE6" i="16"/>
  <c r="AB6" i="16"/>
  <c r="AA6" i="16"/>
  <c r="AC6" i="16" s="1"/>
  <c r="X6" i="16"/>
  <c r="W6" i="16"/>
  <c r="T6" i="16"/>
  <c r="S6" i="16"/>
  <c r="U6" i="16" s="1"/>
  <c r="L6" i="16"/>
  <c r="K6" i="16"/>
  <c r="H6" i="16"/>
  <c r="G6" i="16"/>
  <c r="I6" i="16" s="1"/>
  <c r="D6" i="16"/>
  <c r="AN6" i="16" s="1"/>
  <c r="C6" i="16"/>
  <c r="AF5" i="16"/>
  <c r="AE5" i="16"/>
  <c r="AG5" i="16" s="1"/>
  <c r="AB5" i="16"/>
  <c r="AA5" i="16"/>
  <c r="X5" i="16"/>
  <c r="W5" i="16"/>
  <c r="Y5" i="16" s="1"/>
  <c r="T5" i="16"/>
  <c r="S5" i="16"/>
  <c r="P5" i="16"/>
  <c r="O5" i="16"/>
  <c r="Q5" i="16" s="1"/>
  <c r="H5" i="16"/>
  <c r="G5" i="16"/>
  <c r="D5" i="16"/>
  <c r="C5" i="16"/>
  <c r="AF4" i="16"/>
  <c r="AE4" i="16"/>
  <c r="AB4" i="16"/>
  <c r="AA4" i="16"/>
  <c r="AC4" i="16" s="1"/>
  <c r="X4" i="16"/>
  <c r="W4" i="16"/>
  <c r="Y4" i="16" s="1"/>
  <c r="T4" i="16"/>
  <c r="S4" i="16"/>
  <c r="U4" i="16" s="1"/>
  <c r="P4" i="16"/>
  <c r="O4" i="16"/>
  <c r="Q4" i="16" s="1"/>
  <c r="L4" i="16"/>
  <c r="K4" i="16"/>
  <c r="M4" i="16" s="1"/>
  <c r="D4" i="16"/>
  <c r="AN4" i="16" s="1"/>
  <c r="C4" i="16"/>
  <c r="AF3" i="16"/>
  <c r="AE3" i="16"/>
  <c r="AG3" i="16" s="1"/>
  <c r="AB3" i="16"/>
  <c r="AA3" i="16"/>
  <c r="AC3" i="16" s="1"/>
  <c r="X3" i="16"/>
  <c r="W3" i="16"/>
  <c r="Y3" i="16" s="1"/>
  <c r="T3" i="16"/>
  <c r="S3" i="16"/>
  <c r="U3" i="16" s="1"/>
  <c r="P3" i="16"/>
  <c r="O3" i="16"/>
  <c r="Q3" i="16" s="1"/>
  <c r="L3" i="16"/>
  <c r="K3" i="16"/>
  <c r="M3" i="16" s="1"/>
  <c r="H3" i="16"/>
  <c r="G3" i="16"/>
  <c r="AD2" i="16"/>
  <c r="Z2" i="16"/>
  <c r="V2" i="16"/>
  <c r="R2" i="16"/>
  <c r="N2" i="16"/>
  <c r="J2" i="16"/>
  <c r="F2" i="16"/>
  <c r="B2" i="16"/>
  <c r="R45" i="15"/>
  <c r="L45" i="15"/>
  <c r="R44" i="15"/>
  <c r="L44" i="15"/>
  <c r="R43" i="15"/>
  <c r="L43" i="15"/>
  <c r="R42" i="15"/>
  <c r="L42" i="15"/>
  <c r="R40" i="15"/>
  <c r="L40" i="15"/>
  <c r="R39" i="15"/>
  <c r="L39" i="15"/>
  <c r="R38" i="15"/>
  <c r="L38" i="15"/>
  <c r="R37" i="15"/>
  <c r="L37" i="15"/>
  <c r="R35" i="15"/>
  <c r="L35" i="15"/>
  <c r="R34" i="15"/>
  <c r="L34" i="15"/>
  <c r="R33" i="15"/>
  <c r="L33" i="15"/>
  <c r="R32" i="15"/>
  <c r="L32" i="15"/>
  <c r="R30" i="15"/>
  <c r="L30" i="15"/>
  <c r="R29" i="15"/>
  <c r="L29" i="15"/>
  <c r="R28" i="15"/>
  <c r="L28" i="15"/>
  <c r="R27" i="15"/>
  <c r="L27" i="15"/>
  <c r="R25" i="15"/>
  <c r="L25" i="15"/>
  <c r="R24" i="15"/>
  <c r="L24" i="15"/>
  <c r="R23" i="15"/>
  <c r="L23" i="15"/>
  <c r="R22" i="15"/>
  <c r="L22" i="15"/>
  <c r="R20" i="15"/>
  <c r="L20" i="15"/>
  <c r="R19" i="15"/>
  <c r="L19" i="15"/>
  <c r="R18" i="15"/>
  <c r="L18" i="15"/>
  <c r="R17" i="15"/>
  <c r="L17" i="15"/>
  <c r="R15" i="15"/>
  <c r="L15" i="15"/>
  <c r="R14" i="15"/>
  <c r="L14" i="15"/>
  <c r="R13" i="15"/>
  <c r="L13" i="15"/>
  <c r="R12" i="15"/>
  <c r="L12" i="15"/>
  <c r="AB10" i="15"/>
  <c r="AA10" i="15"/>
  <c r="AC10" i="15" s="1"/>
  <c r="X10" i="15"/>
  <c r="W10" i="15"/>
  <c r="Y10" i="15" s="1"/>
  <c r="T10" i="15"/>
  <c r="S10" i="15"/>
  <c r="U10" i="15" s="1"/>
  <c r="P10" i="15"/>
  <c r="O10" i="15"/>
  <c r="Q10" i="15" s="1"/>
  <c r="L10" i="15"/>
  <c r="K10" i="15"/>
  <c r="M10" i="15" s="1"/>
  <c r="H10" i="15"/>
  <c r="G10" i="15"/>
  <c r="I10" i="15" s="1"/>
  <c r="D10" i="15"/>
  <c r="C10" i="15"/>
  <c r="AF9" i="15"/>
  <c r="AE9" i="15"/>
  <c r="AG9" i="15" s="1"/>
  <c r="X9" i="15"/>
  <c r="W9" i="15"/>
  <c r="Y9" i="15" s="1"/>
  <c r="T9" i="15"/>
  <c r="S9" i="15"/>
  <c r="U9" i="15" s="1"/>
  <c r="P9" i="15"/>
  <c r="O9" i="15"/>
  <c r="Q9" i="15" s="1"/>
  <c r="L9" i="15"/>
  <c r="K9" i="15"/>
  <c r="M9" i="15" s="1"/>
  <c r="H9" i="15"/>
  <c r="G9" i="15"/>
  <c r="I9" i="15" s="1"/>
  <c r="D9" i="15"/>
  <c r="C9" i="15"/>
  <c r="AF8" i="15"/>
  <c r="AE8" i="15"/>
  <c r="AG8" i="15" s="1"/>
  <c r="AB8" i="15"/>
  <c r="AA8" i="15"/>
  <c r="AC8" i="15" s="1"/>
  <c r="T8" i="15"/>
  <c r="S8" i="15"/>
  <c r="U8" i="15" s="1"/>
  <c r="P8" i="15"/>
  <c r="O8" i="15"/>
  <c r="Q8" i="15" s="1"/>
  <c r="L8" i="15"/>
  <c r="K8" i="15"/>
  <c r="M8" i="15" s="1"/>
  <c r="H8" i="15"/>
  <c r="G8" i="15"/>
  <c r="I8" i="15" s="1"/>
  <c r="D8" i="15"/>
  <c r="C8" i="15"/>
  <c r="AF7" i="15"/>
  <c r="AE7" i="15"/>
  <c r="AG7" i="15" s="1"/>
  <c r="AB7" i="15"/>
  <c r="AA7" i="15"/>
  <c r="AC7" i="15" s="1"/>
  <c r="X7" i="15"/>
  <c r="W7" i="15"/>
  <c r="Y7" i="15" s="1"/>
  <c r="P7" i="15"/>
  <c r="O7" i="15"/>
  <c r="Q7" i="15" s="1"/>
  <c r="L7" i="15"/>
  <c r="K7" i="15"/>
  <c r="M7" i="15" s="1"/>
  <c r="H7" i="15"/>
  <c r="G7" i="15"/>
  <c r="I7" i="15" s="1"/>
  <c r="D7" i="15"/>
  <c r="C7" i="15"/>
  <c r="AF6" i="15"/>
  <c r="AE6" i="15"/>
  <c r="AG6" i="15" s="1"/>
  <c r="AB6" i="15"/>
  <c r="AA6" i="15"/>
  <c r="X6" i="15"/>
  <c r="W6" i="15"/>
  <c r="Y6" i="15" s="1"/>
  <c r="T6" i="15"/>
  <c r="S6" i="15"/>
  <c r="U6" i="15" s="1"/>
  <c r="L6" i="15"/>
  <c r="K6" i="15"/>
  <c r="M6" i="15" s="1"/>
  <c r="H6" i="15"/>
  <c r="G6" i="15"/>
  <c r="I6" i="15" s="1"/>
  <c r="D6" i="15"/>
  <c r="C6" i="15"/>
  <c r="AF5" i="15"/>
  <c r="AE5" i="15"/>
  <c r="AG5" i="15" s="1"/>
  <c r="AB5" i="15"/>
  <c r="AA5" i="15"/>
  <c r="AC5" i="15" s="1"/>
  <c r="X5" i="15"/>
  <c r="W5" i="15"/>
  <c r="Y5" i="15" s="1"/>
  <c r="T5" i="15"/>
  <c r="S5" i="15"/>
  <c r="U5" i="15" s="1"/>
  <c r="P5" i="15"/>
  <c r="O5" i="15"/>
  <c r="Q5" i="15" s="1"/>
  <c r="H5" i="15"/>
  <c r="G5" i="15"/>
  <c r="I5" i="15" s="1"/>
  <c r="D5" i="15"/>
  <c r="C5" i="15"/>
  <c r="AF4" i="15"/>
  <c r="AE4" i="15"/>
  <c r="AG4" i="15" s="1"/>
  <c r="AB4" i="15"/>
  <c r="AA4" i="15"/>
  <c r="AC4" i="15" s="1"/>
  <c r="X4" i="15"/>
  <c r="W4" i="15"/>
  <c r="Y4" i="15" s="1"/>
  <c r="T4" i="15"/>
  <c r="S4" i="15"/>
  <c r="U4" i="15" s="1"/>
  <c r="P4" i="15"/>
  <c r="O4" i="15"/>
  <c r="Q4" i="15" s="1"/>
  <c r="L4" i="15"/>
  <c r="K4" i="15"/>
  <c r="M4" i="15" s="1"/>
  <c r="D4" i="15"/>
  <c r="C4" i="15"/>
  <c r="AF3" i="15"/>
  <c r="AE3" i="15"/>
  <c r="AG3" i="15" s="1"/>
  <c r="AB3" i="15"/>
  <c r="AA3" i="15"/>
  <c r="AC3" i="15" s="1"/>
  <c r="X3" i="15"/>
  <c r="W3" i="15"/>
  <c r="Y3" i="15" s="1"/>
  <c r="T3" i="15"/>
  <c r="S3" i="15"/>
  <c r="U3" i="15" s="1"/>
  <c r="P3" i="15"/>
  <c r="O3" i="15"/>
  <c r="Q3" i="15" s="1"/>
  <c r="L3" i="15"/>
  <c r="K3" i="15"/>
  <c r="M3" i="15" s="1"/>
  <c r="H3" i="15"/>
  <c r="G3" i="15"/>
  <c r="AD2" i="15"/>
  <c r="Z2" i="15"/>
  <c r="V2" i="15"/>
  <c r="R2" i="15"/>
  <c r="N2" i="15"/>
  <c r="J2" i="15"/>
  <c r="F2" i="15"/>
  <c r="B2" i="15"/>
  <c r="R45" i="14"/>
  <c r="L45" i="14"/>
  <c r="R44" i="14"/>
  <c r="L44" i="14"/>
  <c r="R43" i="14"/>
  <c r="L43" i="14"/>
  <c r="R42" i="14"/>
  <c r="L42" i="14"/>
  <c r="R40" i="14"/>
  <c r="L40" i="14"/>
  <c r="R39" i="14"/>
  <c r="L39" i="14"/>
  <c r="R38" i="14"/>
  <c r="L38" i="14"/>
  <c r="R37" i="14"/>
  <c r="L37" i="14"/>
  <c r="R35" i="14"/>
  <c r="L35" i="14"/>
  <c r="R34" i="14"/>
  <c r="L34" i="14"/>
  <c r="R33" i="14"/>
  <c r="L33" i="14"/>
  <c r="R32" i="14"/>
  <c r="L32" i="14"/>
  <c r="R30" i="14"/>
  <c r="L30" i="14"/>
  <c r="R29" i="14"/>
  <c r="L29" i="14"/>
  <c r="R28" i="14"/>
  <c r="L28" i="14"/>
  <c r="R27" i="14"/>
  <c r="L27" i="14"/>
  <c r="R25" i="14"/>
  <c r="L25" i="14"/>
  <c r="R24" i="14"/>
  <c r="L24" i="14"/>
  <c r="R23" i="14"/>
  <c r="L23" i="14"/>
  <c r="R22" i="14"/>
  <c r="L22" i="14"/>
  <c r="R20" i="14"/>
  <c r="L20" i="14"/>
  <c r="R19" i="14"/>
  <c r="L19" i="14"/>
  <c r="R18" i="14"/>
  <c r="L18" i="14"/>
  <c r="R17" i="14"/>
  <c r="L17" i="14"/>
  <c r="R15" i="14"/>
  <c r="L15" i="14"/>
  <c r="R14" i="14"/>
  <c r="L14" i="14"/>
  <c r="R13" i="14"/>
  <c r="L13" i="14"/>
  <c r="R12" i="14"/>
  <c r="L12" i="14"/>
  <c r="AB10" i="14"/>
  <c r="AA10" i="14"/>
  <c r="AC10" i="14" s="1"/>
  <c r="X10" i="14"/>
  <c r="W10" i="14"/>
  <c r="Y10" i="14" s="1"/>
  <c r="T10" i="14"/>
  <c r="S10" i="14"/>
  <c r="U10" i="14" s="1"/>
  <c r="P10" i="14"/>
  <c r="O10" i="14"/>
  <c r="Q10" i="14" s="1"/>
  <c r="L10" i="14"/>
  <c r="K10" i="14"/>
  <c r="M10" i="14" s="1"/>
  <c r="H10" i="14"/>
  <c r="G10" i="14"/>
  <c r="I10" i="14" s="1"/>
  <c r="D10" i="14"/>
  <c r="AN10" i="14" s="1"/>
  <c r="C10" i="14"/>
  <c r="AF9" i="14"/>
  <c r="AE9" i="14"/>
  <c r="AG9" i="14" s="1"/>
  <c r="X9" i="14"/>
  <c r="W9" i="14"/>
  <c r="Y9" i="14" s="1"/>
  <c r="T9" i="14"/>
  <c r="S9" i="14"/>
  <c r="U9" i="14" s="1"/>
  <c r="P9" i="14"/>
  <c r="O9" i="14"/>
  <c r="Q9" i="14" s="1"/>
  <c r="L9" i="14"/>
  <c r="K9" i="14"/>
  <c r="M9" i="14" s="1"/>
  <c r="H9" i="14"/>
  <c r="G9" i="14"/>
  <c r="I9" i="14" s="1"/>
  <c r="D9" i="14"/>
  <c r="C9" i="14"/>
  <c r="AF8" i="14"/>
  <c r="AE8" i="14"/>
  <c r="AG8" i="14" s="1"/>
  <c r="AB8" i="14"/>
  <c r="AA8" i="14"/>
  <c r="AC8" i="14" s="1"/>
  <c r="T8" i="14"/>
  <c r="S8" i="14"/>
  <c r="U8" i="14" s="1"/>
  <c r="P8" i="14"/>
  <c r="O8" i="14"/>
  <c r="Q8" i="14" s="1"/>
  <c r="L8" i="14"/>
  <c r="K8" i="14"/>
  <c r="M8" i="14" s="1"/>
  <c r="H8" i="14"/>
  <c r="G8" i="14"/>
  <c r="I8" i="14" s="1"/>
  <c r="D8" i="14"/>
  <c r="C8" i="14"/>
  <c r="AF7" i="14"/>
  <c r="AE7" i="14"/>
  <c r="AG7" i="14" s="1"/>
  <c r="AB7" i="14"/>
  <c r="AA7" i="14"/>
  <c r="AC7" i="14" s="1"/>
  <c r="X7" i="14"/>
  <c r="W7" i="14"/>
  <c r="Y7" i="14" s="1"/>
  <c r="P7" i="14"/>
  <c r="O7" i="14"/>
  <c r="Q7" i="14" s="1"/>
  <c r="L7" i="14"/>
  <c r="K7" i="14"/>
  <c r="M7" i="14" s="1"/>
  <c r="H7" i="14"/>
  <c r="G7" i="14"/>
  <c r="I7" i="14" s="1"/>
  <c r="D7" i="14"/>
  <c r="C7" i="14"/>
  <c r="AF6" i="14"/>
  <c r="AE6" i="14"/>
  <c r="AG6" i="14" s="1"/>
  <c r="AB6" i="14"/>
  <c r="AA6" i="14"/>
  <c r="AC6" i="14" s="1"/>
  <c r="X6" i="14"/>
  <c r="W6" i="14"/>
  <c r="Y6" i="14" s="1"/>
  <c r="T6" i="14"/>
  <c r="S6" i="14"/>
  <c r="L6" i="14"/>
  <c r="K6" i="14"/>
  <c r="M6" i="14" s="1"/>
  <c r="H6" i="14"/>
  <c r="G6" i="14"/>
  <c r="I6" i="14" s="1"/>
  <c r="D6" i="14"/>
  <c r="C6" i="14"/>
  <c r="AF5" i="14"/>
  <c r="AE5" i="14"/>
  <c r="AG5" i="14" s="1"/>
  <c r="AB5" i="14"/>
  <c r="AA5" i="14"/>
  <c r="AC5" i="14" s="1"/>
  <c r="X5" i="14"/>
  <c r="W5" i="14"/>
  <c r="T5" i="14"/>
  <c r="S5" i="14"/>
  <c r="P5" i="14"/>
  <c r="O5" i="14"/>
  <c r="Q5" i="14" s="1"/>
  <c r="H5" i="14"/>
  <c r="G5" i="14"/>
  <c r="I5" i="14" s="1"/>
  <c r="D5" i="14"/>
  <c r="C5" i="14"/>
  <c r="E5" i="14" s="1"/>
  <c r="AF4" i="14"/>
  <c r="AE4" i="14"/>
  <c r="AG4" i="14" s="1"/>
  <c r="AB4" i="14"/>
  <c r="AA4" i="14"/>
  <c r="X4" i="14"/>
  <c r="W4" i="14"/>
  <c r="Y4" i="14" s="1"/>
  <c r="T4" i="14"/>
  <c r="S4" i="14"/>
  <c r="U4" i="14" s="1"/>
  <c r="P4" i="14"/>
  <c r="O4" i="14"/>
  <c r="L4" i="14"/>
  <c r="K4" i="14"/>
  <c r="M4" i="14" s="1"/>
  <c r="D4" i="14"/>
  <c r="C4" i="14"/>
  <c r="AF3" i="14"/>
  <c r="AE3" i="14"/>
  <c r="AG3" i="14" s="1"/>
  <c r="AB3" i="14"/>
  <c r="AA3" i="14"/>
  <c r="AC3" i="14" s="1"/>
  <c r="X3" i="14"/>
  <c r="W3" i="14"/>
  <c r="Y3" i="14" s="1"/>
  <c r="T3" i="14"/>
  <c r="S3" i="14"/>
  <c r="U3" i="14" s="1"/>
  <c r="P3" i="14"/>
  <c r="O3" i="14"/>
  <c r="Q3" i="14" s="1"/>
  <c r="L3" i="14"/>
  <c r="K3" i="14"/>
  <c r="M3" i="14" s="1"/>
  <c r="H3" i="14"/>
  <c r="G3" i="14"/>
  <c r="AD2" i="14"/>
  <c r="Z2" i="14"/>
  <c r="V2" i="14"/>
  <c r="R2" i="14"/>
  <c r="N2" i="14"/>
  <c r="J2" i="14"/>
  <c r="F2" i="14"/>
  <c r="B2" i="14"/>
  <c r="B2" i="3"/>
  <c r="F2" i="3"/>
  <c r="J2" i="3"/>
  <c r="N2" i="3"/>
  <c r="R2" i="3"/>
  <c r="V2" i="3"/>
  <c r="Z2" i="3"/>
  <c r="AD2" i="3"/>
  <c r="G3" i="3"/>
  <c r="H3" i="3"/>
  <c r="I3" i="3" s="1"/>
  <c r="K3" i="3"/>
  <c r="L3" i="3"/>
  <c r="M3" i="3" s="1"/>
  <c r="O3" i="3"/>
  <c r="P3" i="3"/>
  <c r="S3" i="3"/>
  <c r="U3" i="3" s="1"/>
  <c r="T3" i="3"/>
  <c r="W3" i="3"/>
  <c r="X3" i="3"/>
  <c r="Y3" i="3" s="1"/>
  <c r="AA3" i="3"/>
  <c r="AB3" i="3"/>
  <c r="AC3" i="3" s="1"/>
  <c r="AE3" i="3"/>
  <c r="AF3" i="3"/>
  <c r="C4" i="3"/>
  <c r="E4" i="3" s="1"/>
  <c r="D4" i="3"/>
  <c r="K4" i="3"/>
  <c r="L4" i="3"/>
  <c r="O4" i="3"/>
  <c r="P4" i="3"/>
  <c r="S4" i="3"/>
  <c r="U4" i="3" s="1"/>
  <c r="T4" i="3"/>
  <c r="W4" i="3"/>
  <c r="X4" i="3"/>
  <c r="Y4" i="3" s="1"/>
  <c r="AA4" i="3"/>
  <c r="AB4" i="3"/>
  <c r="AE4" i="3"/>
  <c r="AG4" i="3" s="1"/>
  <c r="AF4" i="3"/>
  <c r="C5" i="3"/>
  <c r="D5" i="3"/>
  <c r="E5" i="3" s="1"/>
  <c r="G5" i="3"/>
  <c r="I5" i="3" s="1"/>
  <c r="H5" i="3"/>
  <c r="O5" i="3"/>
  <c r="P5" i="3"/>
  <c r="S5" i="3"/>
  <c r="T5" i="3"/>
  <c r="W5" i="3"/>
  <c r="Y5" i="3" s="1"/>
  <c r="X5" i="3"/>
  <c r="AA5" i="3"/>
  <c r="AB5" i="3"/>
  <c r="AC5" i="3" s="1"/>
  <c r="AE5" i="3"/>
  <c r="AF5" i="3"/>
  <c r="AG5" i="3" s="1"/>
  <c r="C6" i="3"/>
  <c r="D6" i="3"/>
  <c r="E6" i="3" s="1"/>
  <c r="G6" i="3"/>
  <c r="H6" i="3"/>
  <c r="I6" i="3"/>
  <c r="K6" i="3"/>
  <c r="M6" i="3" s="1"/>
  <c r="L6" i="3"/>
  <c r="S6" i="3"/>
  <c r="U6" i="3" s="1"/>
  <c r="T6" i="3"/>
  <c r="W6" i="3"/>
  <c r="X6" i="3"/>
  <c r="AA6" i="3"/>
  <c r="AB6" i="3"/>
  <c r="AC6" i="3" s="1"/>
  <c r="AE6" i="3"/>
  <c r="AF6" i="3"/>
  <c r="AG6" i="3" s="1"/>
  <c r="C7" i="3"/>
  <c r="E7" i="3" s="1"/>
  <c r="D7" i="3"/>
  <c r="G7" i="3"/>
  <c r="I7" i="3" s="1"/>
  <c r="H7" i="3"/>
  <c r="K7" i="3"/>
  <c r="L7" i="3"/>
  <c r="M7" i="3" s="1"/>
  <c r="O7" i="3"/>
  <c r="P7" i="3"/>
  <c r="Q7" i="3"/>
  <c r="W7" i="3"/>
  <c r="X7" i="3"/>
  <c r="Y7" i="3" s="1"/>
  <c r="AA7" i="3"/>
  <c r="AB7" i="3"/>
  <c r="AC7" i="3" s="1"/>
  <c r="AE7" i="3"/>
  <c r="AF7" i="3"/>
  <c r="C8" i="3"/>
  <c r="E8" i="3" s="1"/>
  <c r="D8" i="3"/>
  <c r="G8" i="3"/>
  <c r="H8" i="3"/>
  <c r="I8" i="3" s="1"/>
  <c r="K8" i="3"/>
  <c r="L8" i="3"/>
  <c r="M8" i="3"/>
  <c r="O8" i="3"/>
  <c r="Q8" i="3" s="1"/>
  <c r="P8" i="3"/>
  <c r="S8" i="3"/>
  <c r="U8" i="3" s="1"/>
  <c r="T8" i="3"/>
  <c r="AA8" i="3"/>
  <c r="AB8" i="3"/>
  <c r="AC8" i="3" s="1"/>
  <c r="AE8" i="3"/>
  <c r="AG8" i="3" s="1"/>
  <c r="AF8" i="3"/>
  <c r="C9" i="3"/>
  <c r="E9" i="3" s="1"/>
  <c r="D9" i="3"/>
  <c r="G9" i="3"/>
  <c r="H9" i="3"/>
  <c r="K9" i="3"/>
  <c r="L9" i="3"/>
  <c r="O9" i="3"/>
  <c r="P9" i="3"/>
  <c r="S9" i="3"/>
  <c r="T9" i="3"/>
  <c r="W9" i="3"/>
  <c r="X9" i="3"/>
  <c r="Y9" i="3" s="1"/>
  <c r="AE9" i="3"/>
  <c r="AF9" i="3"/>
  <c r="AM9" i="3"/>
  <c r="C10" i="3"/>
  <c r="E10" i="3" s="1"/>
  <c r="D10" i="3"/>
  <c r="G10" i="3"/>
  <c r="I10" i="3" s="1"/>
  <c r="H10" i="3"/>
  <c r="K10" i="3"/>
  <c r="L10" i="3"/>
  <c r="M10" i="3"/>
  <c r="O10" i="3"/>
  <c r="P10" i="3"/>
  <c r="S10" i="3"/>
  <c r="T10" i="3"/>
  <c r="U10" i="3" s="1"/>
  <c r="W10" i="3"/>
  <c r="X10" i="3"/>
  <c r="Y10" i="3"/>
  <c r="AA10" i="3"/>
  <c r="AC10" i="3" s="1"/>
  <c r="AB10" i="3"/>
  <c r="L12" i="3"/>
  <c r="R12" i="3"/>
  <c r="L13" i="3"/>
  <c r="R13" i="3"/>
  <c r="L14" i="3"/>
  <c r="R14" i="3"/>
  <c r="L15" i="3"/>
  <c r="R15" i="3"/>
  <c r="L17" i="3"/>
  <c r="R17" i="3"/>
  <c r="L18" i="3"/>
  <c r="R18" i="3"/>
  <c r="L19" i="3"/>
  <c r="R19" i="3"/>
  <c r="L20" i="3"/>
  <c r="R20" i="3"/>
  <c r="L22" i="3"/>
  <c r="R22" i="3"/>
  <c r="L23" i="3"/>
  <c r="R23" i="3"/>
  <c r="L24" i="3"/>
  <c r="R24" i="3"/>
  <c r="L25" i="3"/>
  <c r="R25" i="3"/>
  <c r="L27" i="3"/>
  <c r="R27" i="3"/>
  <c r="L28" i="3"/>
  <c r="R28" i="3"/>
  <c r="L29" i="3"/>
  <c r="R29" i="3"/>
  <c r="L30" i="3"/>
  <c r="R30" i="3"/>
  <c r="L32" i="3"/>
  <c r="R32" i="3"/>
  <c r="L33" i="3"/>
  <c r="R33" i="3"/>
  <c r="L34" i="3"/>
  <c r="R34" i="3"/>
  <c r="L35" i="3"/>
  <c r="R35" i="3"/>
  <c r="L37" i="3"/>
  <c r="R37" i="3"/>
  <c r="L38" i="3"/>
  <c r="R38" i="3"/>
  <c r="L39" i="3"/>
  <c r="R39" i="3"/>
  <c r="L40" i="3"/>
  <c r="R40" i="3"/>
  <c r="L42" i="3"/>
  <c r="R42" i="3"/>
  <c r="L43" i="3"/>
  <c r="R43" i="3"/>
  <c r="L44" i="3"/>
  <c r="R44" i="3"/>
  <c r="L45" i="3"/>
  <c r="R45" i="3"/>
  <c r="AG9" i="3" l="1"/>
  <c r="Q9" i="3"/>
  <c r="I9" i="3"/>
  <c r="Y6" i="3"/>
  <c r="AK6" i="3" s="1"/>
  <c r="U5" i="3"/>
  <c r="AC4" i="3"/>
  <c r="Q4" i="3"/>
  <c r="Q3" i="3"/>
  <c r="AL3" i="3" s="1"/>
  <c r="AN3" i="16"/>
  <c r="AN5" i="16"/>
  <c r="AN7" i="16"/>
  <c r="AN9" i="16"/>
  <c r="AG4" i="16"/>
  <c r="I5" i="16"/>
  <c r="U5" i="16"/>
  <c r="AC5" i="16"/>
  <c r="M6" i="16"/>
  <c r="Y6" i="16"/>
  <c r="AG6" i="16"/>
  <c r="I7" i="16"/>
  <c r="AJ7" i="16" s="1"/>
  <c r="Q7" i="16"/>
  <c r="AC7" i="16"/>
  <c r="M8" i="16"/>
  <c r="U8" i="16"/>
  <c r="AG8" i="16"/>
  <c r="I9" i="16"/>
  <c r="Q9" i="16"/>
  <c r="Y9" i="16"/>
  <c r="M10" i="16"/>
  <c r="U10" i="16"/>
  <c r="AC10" i="16"/>
  <c r="AM7" i="3"/>
  <c r="AM10" i="3"/>
  <c r="Q10" i="3"/>
  <c r="U9" i="3"/>
  <c r="M9" i="3"/>
  <c r="AK9" i="3" s="1"/>
  <c r="AM8" i="3"/>
  <c r="Q5" i="3"/>
  <c r="M4" i="3"/>
  <c r="AK4" i="3" s="1"/>
  <c r="AM3" i="3"/>
  <c r="AS3" i="3" s="1"/>
  <c r="AG7" i="3"/>
  <c r="AM4" i="3"/>
  <c r="AN3" i="15"/>
  <c r="AN4" i="15"/>
  <c r="AN3" i="14"/>
  <c r="AN4" i="14"/>
  <c r="AN7" i="15"/>
  <c r="AN5" i="14"/>
  <c r="AK10" i="3"/>
  <c r="AN8" i="15"/>
  <c r="U5" i="14"/>
  <c r="AN9" i="14"/>
  <c r="AM5" i="3"/>
  <c r="AC6" i="15"/>
  <c r="AN5" i="15"/>
  <c r="AN6" i="14"/>
  <c r="AN3" i="3"/>
  <c r="AN8" i="14"/>
  <c r="AK8" i="3"/>
  <c r="AK5" i="3"/>
  <c r="AN6" i="15"/>
  <c r="Q4" i="14"/>
  <c r="AN7" i="14"/>
  <c r="AM6" i="3"/>
  <c r="AN9" i="15"/>
  <c r="AN10" i="15"/>
  <c r="U6" i="14"/>
  <c r="Y5" i="14"/>
  <c r="AC4" i="14"/>
  <c r="AK7" i="3"/>
  <c r="AJ7" i="3"/>
  <c r="AJ5" i="3"/>
  <c r="AO5" i="3" s="1"/>
  <c r="AJ8" i="3"/>
  <c r="AJ9" i="3"/>
  <c r="AG3" i="3"/>
  <c r="AM3" i="16"/>
  <c r="AS3" i="16" s="1"/>
  <c r="AM4" i="16"/>
  <c r="AS4" i="16" s="1"/>
  <c r="AM5" i="16"/>
  <c r="AS5" i="16" s="1"/>
  <c r="AM6" i="16"/>
  <c r="AS6" i="16" s="1"/>
  <c r="AM7" i="16"/>
  <c r="AM8" i="16"/>
  <c r="AS8" i="16" s="1"/>
  <c r="AM9" i="16"/>
  <c r="AS9" i="16" s="1"/>
  <c r="AM10" i="16"/>
  <c r="AS10" i="16" s="1"/>
  <c r="I3" i="16"/>
  <c r="AL3" i="16" s="1"/>
  <c r="E4" i="16"/>
  <c r="AL4" i="16" s="1"/>
  <c r="E5" i="16"/>
  <c r="AL5" i="16" s="1"/>
  <c r="E6" i="16"/>
  <c r="E7" i="16"/>
  <c r="E8" i="16"/>
  <c r="AL8" i="16" s="1"/>
  <c r="E9" i="16"/>
  <c r="AJ9" i="16" s="1"/>
  <c r="E10" i="16"/>
  <c r="AL10" i="16" s="1"/>
  <c r="AJ3" i="15"/>
  <c r="AM3" i="15"/>
  <c r="AM4" i="15"/>
  <c r="AM5" i="15"/>
  <c r="AM6" i="15"/>
  <c r="AS6" i="15" s="1"/>
  <c r="AM7" i="15"/>
  <c r="AM8" i="15"/>
  <c r="AS8" i="15" s="1"/>
  <c r="AM9" i="15"/>
  <c r="AM10" i="15"/>
  <c r="I3" i="15"/>
  <c r="AL3" i="15" s="1"/>
  <c r="E4" i="15"/>
  <c r="AJ4" i="15" s="1"/>
  <c r="E5" i="15"/>
  <c r="AK5" i="15" s="1"/>
  <c r="E6" i="15"/>
  <c r="AL6" i="15" s="1"/>
  <c r="E7" i="15"/>
  <c r="AK7" i="15" s="1"/>
  <c r="E8" i="15"/>
  <c r="AL8" i="15" s="1"/>
  <c r="E9" i="15"/>
  <c r="AK9" i="15" s="1"/>
  <c r="E10" i="15"/>
  <c r="AL10" i="15" s="1"/>
  <c r="I3" i="14"/>
  <c r="AJ3" i="14" s="1"/>
  <c r="E4" i="14"/>
  <c r="AL5" i="14"/>
  <c r="E7" i="14"/>
  <c r="AJ7" i="14" s="1"/>
  <c r="E9" i="14"/>
  <c r="AL9" i="14" s="1"/>
  <c r="AK3" i="14"/>
  <c r="AM3" i="14"/>
  <c r="AS3" i="14" s="1"/>
  <c r="AM4" i="14"/>
  <c r="AS4" i="14" s="1"/>
  <c r="AM5" i="14"/>
  <c r="AM6" i="14"/>
  <c r="AS6" i="14" s="1"/>
  <c r="AK7" i="14"/>
  <c r="AM7" i="14"/>
  <c r="AM8" i="14"/>
  <c r="AS8" i="14" s="1"/>
  <c r="AK9" i="14"/>
  <c r="AM9" i="14"/>
  <c r="AM10" i="14"/>
  <c r="AS10" i="14" s="1"/>
  <c r="E6" i="14"/>
  <c r="AJ6" i="14" s="1"/>
  <c r="E8" i="14"/>
  <c r="AL8" i="14" s="1"/>
  <c r="AJ9" i="14"/>
  <c r="E10" i="14"/>
  <c r="AL10" i="14" s="1"/>
  <c r="AO7" i="3"/>
  <c r="AJ10" i="3"/>
  <c r="AN10" i="3"/>
  <c r="AS10" i="3" s="1"/>
  <c r="AL10" i="3"/>
  <c r="AN9" i="3"/>
  <c r="AS9" i="3" s="1"/>
  <c r="AL9" i="3"/>
  <c r="AN8" i="3"/>
  <c r="AS8" i="3" s="1"/>
  <c r="AL8" i="3"/>
  <c r="AN7" i="3"/>
  <c r="AL7" i="3"/>
  <c r="AI7" i="3" s="1"/>
  <c r="AN6" i="3"/>
  <c r="AS6" i="3" s="1"/>
  <c r="AN5" i="3"/>
  <c r="AS5" i="3" s="1"/>
  <c r="AL5" i="3"/>
  <c r="AI5" i="3" s="1"/>
  <c r="AN4" i="3"/>
  <c r="AS4" i="3" s="1"/>
  <c r="AI9" i="3" l="1"/>
  <c r="AS7" i="3"/>
  <c r="AS5" i="14"/>
  <c r="AJ4" i="14"/>
  <c r="AO4" i="14" s="1"/>
  <c r="AJ6" i="3"/>
  <c r="AL4" i="3"/>
  <c r="AL6" i="3"/>
  <c r="AI6" i="3" s="1"/>
  <c r="AI8" i="3"/>
  <c r="AL3" i="14"/>
  <c r="AS4" i="15"/>
  <c r="AL7" i="16"/>
  <c r="AS7" i="16"/>
  <c r="AJ4" i="3"/>
  <c r="AJ5" i="14"/>
  <c r="AS9" i="14"/>
  <c r="AK4" i="14"/>
  <c r="AS7" i="15"/>
  <c r="AS3" i="15"/>
  <c r="AL9" i="16"/>
  <c r="AL6" i="16"/>
  <c r="AK3" i="3"/>
  <c r="AO8" i="3"/>
  <c r="AJ4" i="16"/>
  <c r="AJ3" i="16"/>
  <c r="AL4" i="14"/>
  <c r="AJ5" i="16"/>
  <c r="AS7" i="14"/>
  <c r="AK5" i="14"/>
  <c r="AO5" i="14" s="1"/>
  <c r="AS5" i="15"/>
  <c r="AJ8" i="16"/>
  <c r="AS9" i="15"/>
  <c r="AJ5" i="15"/>
  <c r="AL5" i="15"/>
  <c r="AO9" i="3"/>
  <c r="AO4" i="3"/>
  <c r="AS10" i="15"/>
  <c r="AK8" i="14"/>
  <c r="AO6" i="3"/>
  <c r="AJ6" i="16"/>
  <c r="AJ10" i="16"/>
  <c r="AJ10" i="14"/>
  <c r="AK10" i="14"/>
  <c r="AJ3" i="3"/>
  <c r="AO3" i="3" s="1"/>
  <c r="AK10" i="16"/>
  <c r="AI10" i="16" s="1"/>
  <c r="AK9" i="16"/>
  <c r="AK8" i="16"/>
  <c r="AK7" i="16"/>
  <c r="AI7" i="16" s="1"/>
  <c r="AK6" i="16"/>
  <c r="AK5" i="16"/>
  <c r="AI5" i="16" s="1"/>
  <c r="AK4" i="16"/>
  <c r="AK3" i="16"/>
  <c r="AL9" i="15"/>
  <c r="AL7" i="15"/>
  <c r="AL4" i="15"/>
  <c r="AJ10" i="15"/>
  <c r="AJ9" i="15"/>
  <c r="AJ8" i="15"/>
  <c r="AJ7" i="15"/>
  <c r="AJ6" i="15"/>
  <c r="AK10" i="15"/>
  <c r="AK8" i="15"/>
  <c r="AK6" i="15"/>
  <c r="AK4" i="15"/>
  <c r="AK3" i="15"/>
  <c r="AI3" i="15" s="1"/>
  <c r="AO3" i="14"/>
  <c r="AI3" i="14"/>
  <c r="AO7" i="14"/>
  <c r="AK6" i="14"/>
  <c r="AJ8" i="14"/>
  <c r="AL6" i="14"/>
  <c r="AO9" i="14"/>
  <c r="AI9" i="14"/>
  <c r="AL7" i="14"/>
  <c r="AI7" i="14" s="1"/>
  <c r="AO10" i="3"/>
  <c r="AI10" i="3"/>
  <c r="AI5" i="14" l="1"/>
  <c r="AI4" i="16"/>
  <c r="AI4" i="3"/>
  <c r="AI9" i="16"/>
  <c r="AI4" i="14"/>
  <c r="AI8" i="16"/>
  <c r="AO3" i="16"/>
  <c r="AI5" i="15"/>
  <c r="AO5" i="15"/>
  <c r="AI6" i="16"/>
  <c r="AI4" i="15"/>
  <c r="AO10" i="16"/>
  <c r="AO10" i="14"/>
  <c r="AQ3" i="3"/>
  <c r="AO6" i="16"/>
  <c r="AO7" i="16"/>
  <c r="AO8" i="16"/>
  <c r="AO5" i="16"/>
  <c r="AO4" i="16"/>
  <c r="AO9" i="16"/>
  <c r="AI3" i="16"/>
  <c r="AI6" i="14"/>
  <c r="AI10" i="14"/>
  <c r="AQ6" i="3"/>
  <c r="AQ7" i="3"/>
  <c r="AI3" i="3"/>
  <c r="AQ8" i="3"/>
  <c r="AQ4" i="3"/>
  <c r="AQ10" i="3"/>
  <c r="AQ9" i="3"/>
  <c r="AQ5" i="3"/>
  <c r="AO7" i="15"/>
  <c r="AI7" i="15"/>
  <c r="AO9" i="15"/>
  <c r="AI9" i="15"/>
  <c r="AO3" i="15"/>
  <c r="AO4" i="15"/>
  <c r="AO6" i="15"/>
  <c r="AI6" i="15"/>
  <c r="AO8" i="15"/>
  <c r="AI8" i="15"/>
  <c r="AO10" i="15"/>
  <c r="AI10" i="15"/>
  <c r="AO6" i="14"/>
  <c r="AO8" i="14"/>
  <c r="AI8" i="14"/>
  <c r="AQ3" i="14" l="1"/>
  <c r="AQ4" i="16"/>
  <c r="AQ7" i="16"/>
  <c r="AQ10" i="16"/>
  <c r="AQ6" i="16"/>
  <c r="AQ3" i="16"/>
  <c r="AQ9" i="16"/>
  <c r="AQ5" i="16"/>
  <c r="AQ8" i="16"/>
  <c r="AQ4" i="15"/>
  <c r="AQ5" i="14"/>
  <c r="AQ8" i="14"/>
  <c r="AQ3" i="15"/>
  <c r="AQ9" i="15"/>
  <c r="AQ7" i="15"/>
  <c r="AQ10" i="15"/>
  <c r="AQ8" i="15"/>
  <c r="AQ6" i="15"/>
  <c r="AQ5" i="15"/>
  <c r="AQ9" i="14"/>
  <c r="AQ4" i="14"/>
  <c r="AQ7" i="14"/>
  <c r="AQ10" i="14"/>
  <c r="AQ6" i="14"/>
</calcChain>
</file>

<file path=xl/sharedStrings.xml><?xml version="1.0" encoding="utf-8"?>
<sst xmlns="http://schemas.openxmlformats.org/spreadsheetml/2006/main" count="800" uniqueCount="261">
  <si>
    <t>:</t>
  </si>
  <si>
    <t>Gk</t>
  </si>
  <si>
    <t>H</t>
  </si>
  <si>
    <t>P</t>
  </si>
  <si>
    <t>Kg</t>
  </si>
  <si>
    <t>Lg</t>
  </si>
  <si>
    <t>V</t>
  </si>
  <si>
    <t>D</t>
  </si>
  <si>
    <t>Gy</t>
  </si>
  <si>
    <t>M</t>
  </si>
  <si>
    <t>16.</t>
  </si>
  <si>
    <t>15.</t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</si>
  <si>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</si>
  <si>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</si>
  <si>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</si>
  <si>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</si>
  <si>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</si>
  <si>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</si>
  <si>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</si>
  <si>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</si>
  <si>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</si>
  <si>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</si>
  <si>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</si>
  <si>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</si>
  <si>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</si>
  <si>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</si>
  <si>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32.</t>
  </si>
  <si>
    <t>31.</t>
  </si>
  <si>
    <t>30.</t>
  </si>
  <si>
    <t>29.</t>
  </si>
  <si>
    <t>28.</t>
  </si>
  <si>
    <t>27.</t>
  </si>
  <si>
    <t>26.</t>
  </si>
  <si>
    <t>25.</t>
  </si>
  <si>
    <t>24.</t>
  </si>
  <si>
    <t>23.</t>
  </si>
  <si>
    <t>22.</t>
  </si>
  <si>
    <t>21.</t>
  </si>
  <si>
    <t>20.</t>
  </si>
  <si>
    <t>19.</t>
  </si>
  <si>
    <t>18.</t>
  </si>
  <si>
    <t>17.</t>
  </si>
  <si>
    <t>Minősítés nélkül</t>
  </si>
  <si>
    <t>III. osztály</t>
  </si>
  <si>
    <t>II. osztály</t>
  </si>
  <si>
    <t>I. osztály</t>
  </si>
  <si>
    <t>3.-4.</t>
  </si>
  <si>
    <t>5.-6.</t>
  </si>
  <si>
    <t>7.-8.</t>
  </si>
  <si>
    <t>9.-10.</t>
  </si>
  <si>
    <t>11.-12.</t>
  </si>
  <si>
    <t>13.-14.</t>
  </si>
  <si>
    <t>15.-16.</t>
  </si>
  <si>
    <t>19.-20.</t>
  </si>
  <si>
    <t>21.-22.</t>
  </si>
  <si>
    <t>23.-24.</t>
  </si>
  <si>
    <t>25.-26.</t>
  </si>
  <si>
    <t>27.-28.</t>
  </si>
  <si>
    <t>29.-30.</t>
  </si>
  <si>
    <t>31.-32.</t>
  </si>
  <si>
    <t>ifj. Farkas Gábor</t>
  </si>
  <si>
    <t>Vasi GE</t>
  </si>
  <si>
    <t>Bottyán Zoltán</t>
  </si>
  <si>
    <t>Debreczy István</t>
  </si>
  <si>
    <t>Koczor János</t>
  </si>
  <si>
    <t>Szirmay Endre</t>
  </si>
  <si>
    <t>Serák György</t>
  </si>
  <si>
    <t>Benkő János</t>
  </si>
  <si>
    <t>Horváth Imre</t>
  </si>
  <si>
    <t>Józsefvárosi SZE</t>
  </si>
  <si>
    <t>Kiss István</t>
  </si>
  <si>
    <t>Mészáros György</t>
  </si>
  <si>
    <t>ALC KSE Szeged</t>
  </si>
  <si>
    <t>Gyenes Gábor</t>
  </si>
  <si>
    <t>Najror Zoltán</t>
  </si>
  <si>
    <t>Papp-Takács Sándor</t>
  </si>
  <si>
    <t>Mihály II. Zoltán</t>
  </si>
  <si>
    <t>Maroslelei SE</t>
  </si>
  <si>
    <t>Papp Tihamér</t>
  </si>
  <si>
    <t>Széll Gergő</t>
  </si>
  <si>
    <t>Maczelka Árpád</t>
  </si>
  <si>
    <t>Balázs Sándor</t>
  </si>
  <si>
    <t>Balázs Máté</t>
  </si>
  <si>
    <t>Szendrey Tibor</t>
  </si>
  <si>
    <t>DÖKE - Komló</t>
  </si>
  <si>
    <t>Fülöp Elemér</t>
  </si>
  <si>
    <t>Trecskó János</t>
  </si>
  <si>
    <t>Major István</t>
  </si>
  <si>
    <t>Balla Antal</t>
  </si>
  <si>
    <t>Komáromi Zsolt</t>
  </si>
  <si>
    <t>Mundial '93 FC SE</t>
  </si>
  <si>
    <t>Szegedi András</t>
  </si>
  <si>
    <t>Ürmös Mihály</t>
  </si>
  <si>
    <t>Aszalós Attila</t>
  </si>
  <si>
    <t>Aszalós László</t>
  </si>
  <si>
    <t>Pákai György</t>
  </si>
  <si>
    <t>Szatmári Tamás</t>
  </si>
  <si>
    <t>Lukács Viktor</t>
  </si>
  <si>
    <t>Lukács László</t>
  </si>
  <si>
    <t>Simon Ferenc</t>
  </si>
  <si>
    <t>Kondor Gábor</t>
  </si>
  <si>
    <t>Terjék Zsolt</t>
  </si>
  <si>
    <t>Testvériség SE</t>
  </si>
  <si>
    <t>Németh István</t>
  </si>
  <si>
    <t>Újbuda Egyesület</t>
  </si>
  <si>
    <t>Szirtes András</t>
  </si>
  <si>
    <t>Szabó Márton</t>
  </si>
  <si>
    <t>Szick Gyula</t>
  </si>
  <si>
    <t>Erzsébetvárosi SE</t>
  </si>
  <si>
    <t>Svolik Tamás</t>
  </si>
  <si>
    <t>Kondor Balázs</t>
  </si>
  <si>
    <t>Csokonyavisontai ALC</t>
  </si>
  <si>
    <t>Éder Csaba</t>
  </si>
  <si>
    <t>Szendrey T.</t>
  </si>
  <si>
    <t>Pákai Gy.</t>
  </si>
  <si>
    <t>Fülöp E.</t>
  </si>
  <si>
    <t>ifj. Farkas</t>
  </si>
  <si>
    <t>Lukács V.</t>
  </si>
  <si>
    <t>Szatmári T.</t>
  </si>
  <si>
    <t>Debreczy I.</t>
  </si>
  <si>
    <t>Bottyán Z.</t>
  </si>
  <si>
    <t>Mészáros Gy.</t>
  </si>
  <si>
    <t>Horváth I.</t>
  </si>
  <si>
    <t>10 fő</t>
  </si>
  <si>
    <t>Kiss I.</t>
  </si>
  <si>
    <t>Trecskó J.</t>
  </si>
  <si>
    <t>Major I.</t>
  </si>
  <si>
    <t>Simon F.</t>
  </si>
  <si>
    <t>Lukács L.</t>
  </si>
  <si>
    <t>Koczor J.</t>
  </si>
  <si>
    <t>Szirmay E.</t>
  </si>
  <si>
    <t>Gyenes G.</t>
  </si>
  <si>
    <t>Najror Z.</t>
  </si>
  <si>
    <t>Komáromi</t>
  </si>
  <si>
    <t>Balla A.</t>
  </si>
  <si>
    <t>Terjék Zs.</t>
  </si>
  <si>
    <t>Kondor G.</t>
  </si>
  <si>
    <t>Papp-Takács S.</t>
  </si>
  <si>
    <t>14 fő</t>
  </si>
  <si>
    <t>Szegedi A.</t>
  </si>
  <si>
    <t>Kondor B.</t>
  </si>
  <si>
    <t>Serák Gy.</t>
  </si>
  <si>
    <t>Svolik T.</t>
  </si>
  <si>
    <t>Éder Cs.</t>
  </si>
  <si>
    <t>Mihály II. Z.</t>
  </si>
  <si>
    <t>Benkő J.</t>
  </si>
  <si>
    <t>Ürmös M.</t>
  </si>
  <si>
    <t>8 fő</t>
  </si>
  <si>
    <t>Németh I.</t>
  </si>
  <si>
    <t>Papp T.</t>
  </si>
  <si>
    <t>Széll G.</t>
  </si>
  <si>
    <t>Maczelka Á.</t>
  </si>
  <si>
    <t>Szirtes A.</t>
  </si>
  <si>
    <t>Aszalós A.</t>
  </si>
  <si>
    <t>Szabó M.</t>
  </si>
  <si>
    <t>Balázs S.</t>
  </si>
  <si>
    <t>Balázs M.</t>
  </si>
  <si>
    <t>Aszalós L.</t>
  </si>
  <si>
    <t>Szick Gy.</t>
  </si>
  <si>
    <t>11 fő</t>
  </si>
  <si>
    <t>10 egyesület, 43 versenyző</t>
  </si>
  <si>
    <t>Szendrey</t>
  </si>
  <si>
    <t>Bottyán</t>
  </si>
  <si>
    <t>Papp-Takács</t>
  </si>
  <si>
    <t>Szegedi</t>
  </si>
  <si>
    <t>Ürmös</t>
  </si>
  <si>
    <t>"A"</t>
  </si>
  <si>
    <t>Hédl Ferenc ev.</t>
  </si>
  <si>
    <t>Pákai</t>
  </si>
  <si>
    <t>Koczor</t>
  </si>
  <si>
    <t>Benkő</t>
  </si>
  <si>
    <t>"B"</t>
  </si>
  <si>
    <t>Fülöp</t>
  </si>
  <si>
    <t>Szatmári</t>
  </si>
  <si>
    <t>Major</t>
  </si>
  <si>
    <t>Gyenes</t>
  </si>
  <si>
    <t>Terjék</t>
  </si>
  <si>
    <t>Svolik</t>
  </si>
  <si>
    <t>"C"</t>
  </si>
  <si>
    <t>"D"</t>
  </si>
  <si>
    <t>Trecskó</t>
  </si>
  <si>
    <t>Szirmay</t>
  </si>
  <si>
    <t>Najror</t>
  </si>
  <si>
    <t>Éder</t>
  </si>
  <si>
    <t>Serák</t>
  </si>
  <si>
    <t>Széll</t>
  </si>
  <si>
    <t>Szirtes</t>
  </si>
  <si>
    <t>Szick</t>
  </si>
  <si>
    <t>Pontszám:</t>
  </si>
  <si>
    <t>Helyezés:</t>
  </si>
  <si>
    <t>VIGASZÁG</t>
  </si>
  <si>
    <t>FŐÁG</t>
  </si>
  <si>
    <t>xxx</t>
  </si>
  <si>
    <t>játék nélkül</t>
  </si>
  <si>
    <t>2-0</t>
  </si>
  <si>
    <t>0-2</t>
  </si>
  <si>
    <t>1-1</t>
  </si>
  <si>
    <t>4-2</t>
  </si>
  <si>
    <t>2-4</t>
  </si>
  <si>
    <t>4-0</t>
  </si>
  <si>
    <t>0-4</t>
  </si>
  <si>
    <t>1-0</t>
  </si>
  <si>
    <t>0-1</t>
  </si>
  <si>
    <t>4-1</t>
  </si>
  <si>
    <t>1-4</t>
  </si>
  <si>
    <t>3-1</t>
  </si>
  <si>
    <t>1-3</t>
  </si>
  <si>
    <t>0-0</t>
  </si>
  <si>
    <t>3-0</t>
  </si>
  <si>
    <t>0-3</t>
  </si>
  <si>
    <t>2-1</t>
  </si>
  <si>
    <t>1-2</t>
  </si>
  <si>
    <r>
      <t xml:space="preserve">3-0 </t>
    </r>
    <r>
      <rPr>
        <sz val="12"/>
        <color rgb="FFFF0000"/>
        <rFont val="Arial"/>
        <family val="2"/>
        <charset val="238"/>
      </rPr>
      <t>jn</t>
    </r>
  </si>
  <si>
    <t>2-3</t>
  </si>
  <si>
    <t>5-2</t>
  </si>
  <si>
    <t>6-2</t>
  </si>
  <si>
    <t>2-6</t>
  </si>
  <si>
    <t>2-2</t>
  </si>
  <si>
    <t>jn</t>
  </si>
  <si>
    <r>
      <t xml:space="preserve">Kondor G. : </t>
    </r>
    <r>
      <rPr>
        <b/>
        <sz val="12"/>
        <color theme="1"/>
        <rFont val="Arial"/>
        <family val="2"/>
        <charset val="238"/>
      </rPr>
      <t>Kondor B.</t>
    </r>
  </si>
  <si>
    <r>
      <t xml:space="preserve">Éder : </t>
    </r>
    <r>
      <rPr>
        <b/>
        <sz val="12"/>
        <color theme="1"/>
        <rFont val="Arial"/>
        <family val="2"/>
        <charset val="238"/>
      </rPr>
      <t>Kondor G.</t>
    </r>
  </si>
  <si>
    <r>
      <t xml:space="preserve">Benkő : </t>
    </r>
    <r>
      <rPr>
        <b/>
        <sz val="12"/>
        <color theme="1"/>
        <rFont val="Arial"/>
        <family val="2"/>
        <charset val="238"/>
      </rPr>
      <t>Kondor B.</t>
    </r>
  </si>
  <si>
    <r>
      <t xml:space="preserve">Najror : </t>
    </r>
    <r>
      <rPr>
        <b/>
        <sz val="12"/>
        <color theme="1"/>
        <rFont val="Arial"/>
        <family val="2"/>
        <charset val="238"/>
      </rPr>
      <t>Szegedi</t>
    </r>
  </si>
  <si>
    <r>
      <rPr>
        <b/>
        <sz val="12"/>
        <color theme="1"/>
        <rFont val="Arial"/>
        <family val="2"/>
        <charset val="238"/>
      </rPr>
      <t>Mihály II. Z.</t>
    </r>
    <r>
      <rPr>
        <sz val="12"/>
        <color theme="1"/>
        <rFont val="Arial"/>
        <family val="2"/>
        <charset val="238"/>
      </rPr>
      <t xml:space="preserve"> : Ürmös</t>
    </r>
  </si>
  <si>
    <r>
      <rPr>
        <b/>
        <sz val="12"/>
        <color theme="1"/>
        <rFont val="Arial"/>
        <family val="2"/>
        <charset val="238"/>
      </rPr>
      <t>Trecskó</t>
    </r>
    <r>
      <rPr>
        <sz val="12"/>
        <color theme="1"/>
        <rFont val="Arial"/>
        <family val="2"/>
        <charset val="238"/>
      </rPr>
      <t xml:space="preserve"> : Debreczy I.</t>
    </r>
  </si>
  <si>
    <r>
      <rPr>
        <b/>
        <sz val="12"/>
        <color theme="1"/>
        <rFont val="Arial"/>
        <family val="2"/>
        <charset val="238"/>
      </rPr>
      <t>Koczor</t>
    </r>
    <r>
      <rPr>
        <sz val="12"/>
        <color theme="1"/>
        <rFont val="Arial"/>
        <family val="2"/>
        <charset val="238"/>
      </rPr>
      <t xml:space="preserve"> : Szirmay</t>
    </r>
  </si>
  <si>
    <r>
      <rPr>
        <b/>
        <sz val="12"/>
        <color theme="1"/>
        <rFont val="Arial"/>
        <family val="2"/>
        <charset val="238"/>
      </rPr>
      <t>Major</t>
    </r>
    <r>
      <rPr>
        <sz val="12"/>
        <color theme="1"/>
        <rFont val="Arial"/>
        <family val="2"/>
        <charset val="238"/>
      </rPr>
      <t xml:space="preserve"> : Simon F.</t>
    </r>
  </si>
  <si>
    <r>
      <rPr>
        <b/>
        <sz val="12"/>
        <color theme="1"/>
        <rFont val="Arial"/>
        <family val="2"/>
        <charset val="238"/>
      </rPr>
      <t>Mészáros Gy.</t>
    </r>
    <r>
      <rPr>
        <sz val="12"/>
        <color theme="1"/>
        <rFont val="Arial"/>
        <family val="2"/>
        <charset val="238"/>
      </rPr>
      <t xml:space="preserve"> : Szendrey</t>
    </r>
  </si>
  <si>
    <r>
      <rPr>
        <b/>
        <sz val="12"/>
        <color theme="1"/>
        <rFont val="Arial"/>
        <family val="2"/>
        <charset val="238"/>
      </rPr>
      <t>Debreczy I.</t>
    </r>
    <r>
      <rPr>
        <sz val="12"/>
        <color theme="1"/>
        <rFont val="Arial"/>
        <family val="2"/>
        <charset val="238"/>
      </rPr>
      <t xml:space="preserve"> : Szirmay</t>
    </r>
  </si>
  <si>
    <r>
      <rPr>
        <b/>
        <sz val="12"/>
        <color theme="1"/>
        <rFont val="Arial"/>
        <family val="2"/>
        <charset val="238"/>
      </rPr>
      <t>Simon F.</t>
    </r>
    <r>
      <rPr>
        <sz val="12"/>
        <color theme="1"/>
        <rFont val="Arial"/>
        <family val="2"/>
        <charset val="238"/>
      </rPr>
      <t xml:space="preserve"> : Szendrey</t>
    </r>
  </si>
  <si>
    <r>
      <t xml:space="preserve">Éder : </t>
    </r>
    <r>
      <rPr>
        <b/>
        <sz val="12"/>
        <color theme="1"/>
        <rFont val="Arial"/>
        <family val="2"/>
        <charset val="238"/>
      </rPr>
      <t>Benkő</t>
    </r>
  </si>
  <si>
    <r>
      <rPr>
        <b/>
        <sz val="12"/>
        <color theme="1"/>
        <rFont val="Arial"/>
        <family val="2"/>
        <charset val="238"/>
      </rPr>
      <t>Ürmös</t>
    </r>
    <r>
      <rPr>
        <sz val="12"/>
        <color theme="1"/>
        <rFont val="Arial"/>
        <family val="2"/>
        <charset val="238"/>
      </rPr>
      <t xml:space="preserve"> : Najror</t>
    </r>
  </si>
  <si>
    <r>
      <t xml:space="preserve">Szirmay : </t>
    </r>
    <r>
      <rPr>
        <b/>
        <sz val="12"/>
        <color theme="1"/>
        <rFont val="Arial"/>
        <family val="2"/>
        <charset val="238"/>
      </rPr>
      <t>Szendrey</t>
    </r>
  </si>
  <si>
    <r>
      <rPr>
        <b/>
        <sz val="12"/>
        <color theme="1"/>
        <rFont val="Arial"/>
        <family val="2"/>
        <charset val="238"/>
      </rPr>
      <t>Debreczy I.</t>
    </r>
    <r>
      <rPr>
        <sz val="12"/>
        <color theme="1"/>
        <rFont val="Arial"/>
        <family val="2"/>
        <charset val="238"/>
      </rPr>
      <t xml:space="preserve"> : Simon F.</t>
    </r>
  </si>
  <si>
    <r>
      <rPr>
        <b/>
        <sz val="12"/>
        <color theme="1"/>
        <rFont val="Arial"/>
        <family val="2"/>
        <charset val="238"/>
      </rPr>
      <t>Benkő</t>
    </r>
    <r>
      <rPr>
        <sz val="12"/>
        <color theme="1"/>
        <rFont val="Arial"/>
        <family val="2"/>
        <charset val="238"/>
      </rPr>
      <t xml:space="preserve"> : Ürmös</t>
    </r>
  </si>
  <si>
    <r>
      <t>Éder :</t>
    </r>
    <r>
      <rPr>
        <b/>
        <sz val="12"/>
        <color theme="1"/>
        <rFont val="Arial"/>
        <family val="2"/>
        <charset val="238"/>
      </rPr>
      <t xml:space="preserve"> Najror</t>
    </r>
  </si>
  <si>
    <r>
      <t xml:space="preserve">Major : </t>
    </r>
    <r>
      <rPr>
        <b/>
        <sz val="12"/>
        <color theme="1"/>
        <rFont val="Arial"/>
        <family val="2"/>
        <charset val="238"/>
      </rPr>
      <t>Mészáros Gy.</t>
    </r>
  </si>
  <si>
    <t>3-3</t>
  </si>
  <si>
    <r>
      <t xml:space="preserve">Pákai : </t>
    </r>
    <r>
      <rPr>
        <b/>
        <sz val="12"/>
        <color theme="1"/>
        <rFont val="Arial"/>
        <family val="2"/>
        <charset val="238"/>
      </rPr>
      <t>Lukács V.</t>
    </r>
  </si>
  <si>
    <r>
      <t xml:space="preserve">Mihály II. Z. : </t>
    </r>
    <r>
      <rPr>
        <b/>
        <sz val="12"/>
        <color theme="1"/>
        <rFont val="Arial"/>
        <family val="2"/>
        <charset val="238"/>
      </rPr>
      <t>Szegedi</t>
    </r>
  </si>
  <si>
    <r>
      <rPr>
        <b/>
        <sz val="12"/>
        <color theme="1"/>
        <rFont val="Arial"/>
        <family val="2"/>
        <charset val="238"/>
      </rPr>
      <t>Balla A.</t>
    </r>
    <r>
      <rPr>
        <sz val="12"/>
        <color theme="1"/>
        <rFont val="Arial"/>
        <family val="2"/>
        <charset val="238"/>
      </rPr>
      <t xml:space="preserve"> : Gyenes</t>
    </r>
  </si>
  <si>
    <r>
      <rPr>
        <b/>
        <sz val="12"/>
        <color theme="1"/>
        <rFont val="Arial"/>
        <family val="2"/>
        <charset val="238"/>
      </rPr>
      <t>Trecskó</t>
    </r>
    <r>
      <rPr>
        <sz val="12"/>
        <color theme="1"/>
        <rFont val="Arial"/>
        <family val="2"/>
        <charset val="238"/>
      </rPr>
      <t xml:space="preserve"> : Koczor</t>
    </r>
  </si>
  <si>
    <r>
      <t xml:space="preserve">Kondor G. : </t>
    </r>
    <r>
      <rPr>
        <b/>
        <sz val="12"/>
        <color theme="1"/>
        <rFont val="Arial"/>
        <family val="2"/>
        <charset val="238"/>
      </rPr>
      <t>Mihály II. Z.</t>
    </r>
  </si>
  <si>
    <r>
      <t xml:space="preserve">Komáromi : </t>
    </r>
    <r>
      <rPr>
        <b/>
        <sz val="12"/>
        <color theme="1"/>
        <rFont val="Arial"/>
        <family val="2"/>
        <charset val="238"/>
      </rPr>
      <t>Svolik</t>
    </r>
  </si>
  <si>
    <r>
      <rPr>
        <b/>
        <sz val="12"/>
        <color theme="1"/>
        <rFont val="Arial"/>
        <family val="2"/>
        <charset val="238"/>
      </rPr>
      <t>Bottyán</t>
    </r>
    <r>
      <rPr>
        <sz val="12"/>
        <color theme="1"/>
        <rFont val="Arial"/>
        <family val="2"/>
        <charset val="238"/>
      </rPr>
      <t xml:space="preserve"> : Lukács V.</t>
    </r>
  </si>
  <si>
    <r>
      <t xml:space="preserve">Trecskó : </t>
    </r>
    <r>
      <rPr>
        <b/>
        <sz val="12"/>
        <color theme="1"/>
        <rFont val="Arial"/>
        <family val="2"/>
        <charset val="238"/>
      </rPr>
      <t>Mészáros Gy.</t>
    </r>
  </si>
  <si>
    <t>II./1.</t>
  </si>
  <si>
    <t>II./2.</t>
  </si>
  <si>
    <r>
      <t xml:space="preserve">Koczor : </t>
    </r>
    <r>
      <rPr>
        <b/>
        <sz val="12"/>
        <color theme="1"/>
        <rFont val="Arial"/>
        <family val="2"/>
        <charset val="238"/>
      </rPr>
      <t>Major</t>
    </r>
  </si>
  <si>
    <t>II./3.</t>
  </si>
  <si>
    <r>
      <rPr>
        <b/>
        <sz val="12"/>
        <color theme="1"/>
        <rFont val="Arial"/>
        <family val="2"/>
        <charset val="238"/>
      </rPr>
      <t>Komáromi</t>
    </r>
    <r>
      <rPr>
        <sz val="12"/>
        <color theme="1"/>
        <rFont val="Arial"/>
        <family val="2"/>
        <charset val="238"/>
      </rPr>
      <t xml:space="preserve"> : Gyenes</t>
    </r>
  </si>
  <si>
    <r>
      <rPr>
        <b/>
        <sz val="12"/>
        <color theme="1"/>
        <rFont val="Arial"/>
        <family val="2"/>
        <charset val="238"/>
      </rPr>
      <t>Terjék</t>
    </r>
    <r>
      <rPr>
        <sz val="12"/>
        <color theme="1"/>
        <rFont val="Arial"/>
        <family val="2"/>
        <charset val="238"/>
      </rPr>
      <t xml:space="preserve"> : Lukács L.</t>
    </r>
  </si>
  <si>
    <r>
      <t xml:space="preserve">Szatmári : </t>
    </r>
    <r>
      <rPr>
        <b/>
        <sz val="12"/>
        <color theme="1"/>
        <rFont val="Arial"/>
        <family val="2"/>
        <charset val="238"/>
      </rPr>
      <t>ifj. Farkas</t>
    </r>
  </si>
  <si>
    <r>
      <t xml:space="preserve">Svolik : </t>
    </r>
    <r>
      <rPr>
        <b/>
        <sz val="12"/>
        <color theme="1"/>
        <rFont val="Arial"/>
        <family val="2"/>
        <charset val="238"/>
      </rPr>
      <t>Balla A.</t>
    </r>
  </si>
  <si>
    <r>
      <t xml:space="preserve">Kondor B. : </t>
    </r>
    <r>
      <rPr>
        <b/>
        <sz val="12"/>
        <color theme="1"/>
        <rFont val="Arial"/>
        <family val="2"/>
        <charset val="238"/>
      </rPr>
      <t>Szegedi</t>
    </r>
  </si>
  <si>
    <t>III./1.</t>
  </si>
  <si>
    <t>III./2.</t>
  </si>
  <si>
    <t>III./3.</t>
  </si>
  <si>
    <t>legjobb nyugdíjas</t>
  </si>
  <si>
    <r>
      <rPr>
        <b/>
        <sz val="12"/>
        <color theme="1"/>
        <rFont val="Arial"/>
        <family val="2"/>
        <charset val="238"/>
      </rPr>
      <t>Bottyán</t>
    </r>
    <r>
      <rPr>
        <sz val="12"/>
        <color theme="1"/>
        <rFont val="Arial"/>
        <family val="2"/>
        <charset val="238"/>
      </rPr>
      <t xml:space="preserve"> : Kiss I.</t>
    </r>
  </si>
  <si>
    <r>
      <rPr>
        <b/>
        <sz val="12"/>
        <color theme="1"/>
        <rFont val="Arial"/>
        <family val="2"/>
        <charset val="238"/>
      </rPr>
      <t xml:space="preserve">Kiss I. </t>
    </r>
    <r>
      <rPr>
        <sz val="12"/>
        <color theme="1"/>
        <rFont val="Arial"/>
        <family val="2"/>
        <charset val="238"/>
      </rPr>
      <t>: Pákai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</si>
</sst>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2"/>
      <name val="Arial CE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sz val="16"/>
      <name val="Arial"/>
      <family val="2"/>
      <charset val="238"/>
    </font>
    <font>
      <b/>
      <sz val="12"/>
      <name val="Arial Black"/>
      <family val="2"/>
      <charset val="238"/>
    </font>
    <font>
      <sz val="12"/>
      <color indexed="21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18"/>
      <name val="Arial"/>
      <family val="2"/>
      <charset val="238"/>
    </font>
    <font>
      <sz val="12"/>
      <name val="Arial Black"/>
      <family val="2"/>
      <charset val="238"/>
    </font>
    <font>
      <sz val="10"/>
      <name val="Arial"/>
      <family val="2"/>
      <charset val="238"/>
    </font>
    <font>
      <sz val="10"/>
      <color indexed="21"/>
      <name val="Arial CE"/>
      <charset val="238"/>
    </font>
    <font>
      <b/>
      <i/>
      <sz val="12"/>
      <name val="Arial"/>
      <family val="2"/>
      <charset val="238"/>
    </font>
    <font>
      <b/>
      <sz val="12"/>
      <color indexed="13"/>
      <name val="Arial"/>
      <family val="2"/>
      <charset val="238"/>
    </font>
    <font>
      <vertAlign val="superscript"/>
      <sz val="10"/>
      <name val="Arial"/>
      <family val="2"/>
      <charset val="238"/>
    </font>
    <font>
      <i/>
      <sz val="12"/>
      <color indexed="43"/>
      <name val="Arial"/>
      <family val="2"/>
      <charset val="238"/>
    </font>
    <font>
      <sz val="12"/>
      <color indexed="43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u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lightDown">
        <bgColor rgb="FFFFC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57">
    <border>
      <left/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82">
    <xf numFmtId="0" fontId="0" fillId="0" borderId="0" xfId="0"/>
    <xf numFmtId="0" fontId="1" fillId="0" borderId="0" xfId="1"/>
    <xf numFmtId="0" fontId="2" fillId="0" borderId="0" xfId="1" applyFont="1"/>
    <xf numFmtId="0" fontId="2" fillId="2" borderId="0" xfId="1" applyFont="1" applyFill="1"/>
    <xf numFmtId="0" fontId="2" fillId="2" borderId="0" xfId="1" applyFont="1" applyFill="1" applyBorder="1"/>
    <xf numFmtId="0" fontId="3" fillId="2" borderId="0" xfId="1" applyFont="1" applyFill="1" applyBorder="1" applyAlignment="1">
      <alignment vertical="center"/>
    </xf>
    <xf numFmtId="0" fontId="2" fillId="0" borderId="0" xfId="1" applyFont="1" applyBorder="1"/>
    <xf numFmtId="0" fontId="4" fillId="2" borderId="0" xfId="1" applyFont="1" applyFill="1" applyBorder="1" applyAlignment="1">
      <alignment horizontal="center"/>
    </xf>
    <xf numFmtId="0" fontId="3" fillId="0" borderId="0" xfId="1" applyFont="1" applyBorder="1"/>
    <xf numFmtId="0" fontId="5" fillId="0" borderId="0" xfId="1" applyFont="1" applyFill="1" applyBorder="1" applyAlignment="1">
      <alignment horizontal="right" vertical="center"/>
    </xf>
    <xf numFmtId="0" fontId="1" fillId="0" borderId="0" xfId="1" applyBorder="1"/>
    <xf numFmtId="0" fontId="2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top"/>
    </xf>
    <xf numFmtId="0" fontId="6" fillId="2" borderId="0" xfId="1" applyFont="1" applyFill="1" applyBorder="1" applyAlignment="1">
      <alignment horizontal="right" vertical="top"/>
    </xf>
    <xf numFmtId="0" fontId="7" fillId="0" borderId="1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3" borderId="3" xfId="1" applyFont="1" applyFill="1" applyBorder="1"/>
    <xf numFmtId="0" fontId="2" fillId="3" borderId="4" xfId="1" applyFont="1" applyFill="1" applyBorder="1"/>
    <xf numFmtId="0" fontId="6" fillId="0" borderId="3" xfId="1" applyFont="1" applyBorder="1" applyAlignment="1">
      <alignment horizontal="left" vertical="top"/>
    </xf>
    <xf numFmtId="0" fontId="8" fillId="0" borderId="4" xfId="1" applyFont="1" applyBorder="1" applyAlignment="1">
      <alignment horizontal="right" vertical="top"/>
    </xf>
    <xf numFmtId="0" fontId="2" fillId="2" borderId="6" xfId="1" applyFont="1" applyFill="1" applyBorder="1" applyAlignment="1">
      <alignment horizontal="center"/>
    </xf>
    <xf numFmtId="0" fontId="7" fillId="0" borderId="7" xfId="1" applyFont="1" applyFill="1" applyBorder="1" applyAlignment="1">
      <alignment horizontal="center" vertical="center"/>
    </xf>
    <xf numFmtId="0" fontId="2" fillId="2" borderId="8" xfId="1" applyFont="1" applyFill="1" applyBorder="1"/>
    <xf numFmtId="0" fontId="2" fillId="0" borderId="9" xfId="1" applyFont="1" applyFill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horizontal="left" vertical="top"/>
    </xf>
    <xf numFmtId="0" fontId="8" fillId="0" borderId="11" xfId="1" applyFont="1" applyBorder="1" applyAlignment="1">
      <alignment horizontal="right" vertical="top"/>
    </xf>
    <xf numFmtId="0" fontId="2" fillId="3" borderId="10" xfId="1" applyFont="1" applyFill="1" applyBorder="1"/>
    <xf numFmtId="0" fontId="2" fillId="3" borderId="11" xfId="1" applyFont="1" applyFill="1" applyBorder="1"/>
    <xf numFmtId="0" fontId="2" fillId="2" borderId="11" xfId="1" applyFont="1" applyFill="1" applyBorder="1" applyAlignment="1">
      <alignment horizont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top"/>
    </xf>
    <xf numFmtId="0" fontId="2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right" vertical="top"/>
    </xf>
    <xf numFmtId="0" fontId="2" fillId="3" borderId="15" xfId="1" applyFont="1" applyFill="1" applyBorder="1"/>
    <xf numFmtId="0" fontId="2" fillId="3" borderId="16" xfId="1" applyFont="1" applyFill="1" applyBorder="1"/>
    <xf numFmtId="0" fontId="2" fillId="2" borderId="13" xfId="1" applyFont="1" applyFill="1" applyBorder="1" applyAlignment="1">
      <alignment horizontal="center"/>
    </xf>
    <xf numFmtId="0" fontId="9" fillId="0" borderId="0" xfId="1" applyFont="1" applyFill="1" applyAlignment="1">
      <alignment horizont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2" borderId="5" xfId="1" applyFont="1" applyFill="1" applyBorder="1"/>
    <xf numFmtId="0" fontId="2" fillId="2" borderId="20" xfId="1" applyFont="1" applyFill="1" applyBorder="1" applyAlignment="1">
      <alignment horizontal="centerContinuous" vertical="center" wrapText="1"/>
    </xf>
    <xf numFmtId="0" fontId="2" fillId="2" borderId="21" xfId="1" applyFont="1" applyFill="1" applyBorder="1" applyAlignment="1">
      <alignment horizontal="centerContinuous" vertical="center" wrapText="1"/>
    </xf>
    <xf numFmtId="0" fontId="2" fillId="2" borderId="20" xfId="1" applyFont="1" applyFill="1" applyBorder="1" applyAlignment="1">
      <alignment horizontal="centerContinuous" wrapText="1"/>
    </xf>
    <xf numFmtId="0" fontId="10" fillId="2" borderId="22" xfId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right" vertical="top"/>
    </xf>
    <xf numFmtId="0" fontId="1" fillId="2" borderId="0" xfId="1" applyFill="1"/>
    <xf numFmtId="0" fontId="4" fillId="0" borderId="0" xfId="1" applyFont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7" fillId="2" borderId="0" xfId="1" applyFont="1" applyFill="1" applyBorder="1" applyAlignment="1">
      <alignment horizontal="center" vertical="center"/>
    </xf>
    <xf numFmtId="0" fontId="2" fillId="2" borderId="12" xfId="1" applyFont="1" applyFill="1" applyBorder="1"/>
    <xf numFmtId="0" fontId="2" fillId="2" borderId="14" xfId="1" applyFont="1" applyFill="1" applyBorder="1"/>
    <xf numFmtId="0" fontId="2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13" fillId="2" borderId="0" xfId="1" applyFont="1" applyFill="1" applyAlignment="1">
      <alignment horizontal="center" vertical="center"/>
    </xf>
    <xf numFmtId="0" fontId="2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14" fillId="2" borderId="0" xfId="1" applyFont="1" applyFill="1" applyBorder="1" applyAlignment="1">
      <alignment horizontal="center" vertical="top"/>
    </xf>
    <xf numFmtId="0" fontId="15" fillId="0" borderId="0" xfId="1" applyFont="1" applyFill="1" applyAlignment="1">
      <alignment horizontal="center" vertical="top"/>
    </xf>
    <xf numFmtId="0" fontId="16" fillId="2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17" fillId="2" borderId="0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49" fontId="0" fillId="0" borderId="0" xfId="0" applyNumberFormat="1"/>
    <xf numFmtId="49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Fill="1" applyAlignment="1">
      <alignment horizontal="center" vertical="center"/>
    </xf>
    <xf numFmtId="49" fontId="18" fillId="9" borderId="0" xfId="0" applyNumberFormat="1" applyFont="1" applyFill="1" applyAlignment="1">
      <alignment horizontal="center" vertical="center"/>
    </xf>
    <xf numFmtId="0" fontId="0" fillId="0" borderId="0" xfId="0" applyBorder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9" fillId="10" borderId="0" xfId="0" applyNumberFormat="1" applyFont="1" applyFill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0" fontId="22" fillId="0" borderId="0" xfId="1" applyFont="1"/>
    <xf numFmtId="0" fontId="22" fillId="0" borderId="0" xfId="1" applyFont="1" applyBorder="1"/>
    <xf numFmtId="0" fontId="18" fillId="0" borderId="0" xfId="1" applyFont="1"/>
    <xf numFmtId="0" fontId="18" fillId="0" borderId="0" xfId="1" applyFont="1" applyBorder="1"/>
    <xf numFmtId="0" fontId="1" fillId="0" borderId="0" xfId="1" applyAlignment="1">
      <alignment horizontal="center" vertical="center"/>
    </xf>
    <xf numFmtId="0" fontId="1" fillId="0" borderId="0" xfId="1" applyBorder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23" xfId="0" applyFont="1" applyFill="1" applyBorder="1" applyAlignment="1">
      <alignment horizontal="center" vertical="center"/>
    </xf>
    <xf numFmtId="0" fontId="18" fillId="5" borderId="31" xfId="0" applyFont="1" applyFill="1" applyBorder="1" applyAlignment="1">
      <alignment horizontal="center"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2" borderId="29" xfId="0" applyFont="1" applyFill="1" applyBorder="1" applyAlignment="1">
      <alignment horizontal="center" vertical="center"/>
    </xf>
    <xf numFmtId="0" fontId="18" fillId="2" borderId="35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2" borderId="24" xfId="0" applyFont="1" applyFill="1" applyBorder="1" applyAlignment="1">
      <alignment horizontal="center" vertical="center"/>
    </xf>
    <xf numFmtId="0" fontId="18" fillId="2" borderId="33" xfId="0" applyFont="1" applyFill="1" applyBorder="1" applyAlignment="1">
      <alignment horizontal="center" vertical="center"/>
    </xf>
    <xf numFmtId="0" fontId="19" fillId="5" borderId="34" xfId="0" applyFont="1" applyFill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8" fillId="4" borderId="27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30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/>
    </xf>
    <xf numFmtId="0" fontId="18" fillId="5" borderId="26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0" fontId="18" fillId="5" borderId="27" xfId="0" applyFont="1" applyFill="1" applyBorder="1" applyAlignment="1">
      <alignment horizontal="center" vertical="center"/>
    </xf>
    <xf numFmtId="0" fontId="18" fillId="5" borderId="24" xfId="0" applyFont="1" applyFill="1" applyBorder="1" applyAlignment="1">
      <alignment horizontal="center" vertical="center"/>
    </xf>
    <xf numFmtId="0" fontId="18" fillId="5" borderId="33" xfId="0" applyFont="1" applyFill="1" applyBorder="1" applyAlignment="1">
      <alignment horizontal="center" vertical="center"/>
    </xf>
    <xf numFmtId="0" fontId="19" fillId="5" borderId="32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/>
    </xf>
    <xf numFmtId="0" fontId="18" fillId="5" borderId="32" xfId="0" applyFont="1" applyFill="1" applyBorder="1" applyAlignment="1">
      <alignment horizontal="center" vertical="center"/>
    </xf>
    <xf numFmtId="0" fontId="19" fillId="5" borderId="24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10" fillId="2" borderId="3" xfId="1" applyNumberFormat="1" applyFont="1" applyFill="1" applyBorder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4" borderId="0" xfId="0" applyNumberFormat="1" applyFont="1" applyFill="1" applyAlignment="1">
      <alignment horizontal="center" vertical="center"/>
    </xf>
    <xf numFmtId="49" fontId="18" fillId="5" borderId="0" xfId="0" applyNumberFormat="1" applyFont="1" applyFill="1" applyAlignment="1">
      <alignment horizontal="center" vertical="center"/>
    </xf>
    <xf numFmtId="49" fontId="18" fillId="6" borderId="0" xfId="0" applyNumberFormat="1" applyFont="1" applyFill="1" applyAlignment="1">
      <alignment horizontal="center" vertical="center"/>
    </xf>
    <xf numFmtId="49" fontId="18" fillId="7" borderId="0" xfId="0" applyNumberFormat="1" applyFont="1" applyFill="1" applyAlignment="1">
      <alignment horizontal="center" vertical="center"/>
    </xf>
    <xf numFmtId="49" fontId="18" fillId="8" borderId="0" xfId="0" applyNumberFormat="1" applyFont="1" applyFill="1" applyAlignment="1">
      <alignment horizontal="center" vertical="center"/>
    </xf>
    <xf numFmtId="49" fontId="18" fillId="9" borderId="0" xfId="0" applyNumberFormat="1" applyFont="1" applyFill="1" applyBorder="1" applyAlignment="1">
      <alignment horizontal="center" vertical="center"/>
    </xf>
    <xf numFmtId="49" fontId="18" fillId="9" borderId="28" xfId="0" applyNumberFormat="1" applyFont="1" applyFill="1" applyBorder="1" applyAlignment="1">
      <alignment horizontal="center" vertical="center"/>
    </xf>
    <xf numFmtId="49" fontId="25" fillId="10" borderId="0" xfId="0" applyNumberFormat="1" applyFont="1" applyFill="1" applyAlignment="1">
      <alignment horizontal="center" vertical="center"/>
    </xf>
    <xf numFmtId="49" fontId="19" fillId="10" borderId="0" xfId="0" applyNumberFormat="1" applyFont="1" applyFill="1" applyAlignment="1">
      <alignment horizontal="center" vertical="center"/>
    </xf>
    <xf numFmtId="49" fontId="18" fillId="10" borderId="0" xfId="0" applyNumberFormat="1" applyFont="1" applyFill="1" applyAlignment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 textRotation="90"/>
    </xf>
    <xf numFmtId="0" fontId="20" fillId="0" borderId="44" xfId="0" applyFont="1" applyBorder="1" applyAlignment="1">
      <alignment horizontal="center" vertical="center" textRotation="90"/>
    </xf>
    <xf numFmtId="0" fontId="20" fillId="0" borderId="45" xfId="0" applyFont="1" applyBorder="1" applyAlignment="1">
      <alignment horizontal="center" vertical="center" textRotation="90"/>
    </xf>
    <xf numFmtId="49" fontId="24" fillId="0" borderId="36" xfId="0" applyNumberFormat="1" applyFont="1" applyBorder="1" applyAlignment="1">
      <alignment horizontal="center" vertical="center"/>
    </xf>
    <xf numFmtId="49" fontId="24" fillId="0" borderId="41" xfId="0" applyNumberFormat="1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textRotation="90"/>
    </xf>
    <xf numFmtId="0" fontId="20" fillId="0" borderId="47" xfId="0" applyFont="1" applyBorder="1" applyAlignment="1">
      <alignment horizontal="center" vertical="center" textRotation="90"/>
    </xf>
    <xf numFmtId="0" fontId="20" fillId="0" borderId="48" xfId="0" applyFont="1" applyBorder="1" applyAlignment="1">
      <alignment horizontal="center" vertical="center" textRotation="90"/>
    </xf>
    <xf numFmtId="49" fontId="20" fillId="2" borderId="36" xfId="0" applyNumberFormat="1" applyFont="1" applyFill="1" applyBorder="1" applyAlignment="1">
      <alignment horizontal="center" vertical="center"/>
    </xf>
    <xf numFmtId="49" fontId="24" fillId="0" borderId="39" xfId="0" applyNumberFormat="1" applyFont="1" applyBorder="1" applyAlignment="1">
      <alignment horizontal="center" vertical="center"/>
    </xf>
    <xf numFmtId="49" fontId="20" fillId="2" borderId="39" xfId="0" applyNumberFormat="1" applyFont="1" applyFill="1" applyBorder="1" applyAlignment="1">
      <alignment horizontal="center" vertical="center"/>
    </xf>
    <xf numFmtId="49" fontId="20" fillId="2" borderId="42" xfId="0" applyNumberFormat="1" applyFont="1" applyFill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50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4" fillId="0" borderId="45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/>
    </xf>
    <xf numFmtId="0" fontId="24" fillId="0" borderId="55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24" fillId="0" borderId="56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 textRotation="90"/>
    </xf>
    <xf numFmtId="0" fontId="21" fillId="0" borderId="47" xfId="0" applyFont="1" applyBorder="1" applyAlignment="1">
      <alignment horizontal="center" vertical="center" textRotation="90"/>
    </xf>
    <xf numFmtId="0" fontId="21" fillId="0" borderId="48" xfId="0" applyFont="1" applyBorder="1" applyAlignment="1">
      <alignment horizontal="center" vertical="center" textRotation="90"/>
    </xf>
    <xf numFmtId="0" fontId="20" fillId="11" borderId="39" xfId="0" applyFont="1" applyFill="1" applyBorder="1" applyAlignment="1">
      <alignment horizontal="center" vertical="center"/>
    </xf>
    <xf numFmtId="0" fontId="24" fillId="0" borderId="48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12"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  <dxf>
      <fill>
        <patternFill patternType="lightHorizontal">
          <bgColor indexed="65"/>
        </patternFill>
      </fill>
    </dxf>
    <dxf>
      <fill>
        <patternFill patternType="lightGrid">
          <bgColor indexed="65"/>
        </patternFill>
      </fill>
    </dxf>
    <dxf>
      <font>
        <condense val="0"/>
        <extend val="0"/>
        <color auto="1"/>
      </font>
      <fill>
        <patternFill patternType="darkVertical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workbookViewId="0">
      <selection activeCell="L19" sqref="L19"/>
    </sheetView>
  </sheetViews>
  <sheetFormatPr defaultRowHeight="15" x14ac:dyDescent="0.25"/>
  <sheetData>
    <row r="1" spans="1:18" ht="16.5" thickBot="1" x14ac:dyDescent="0.3">
      <c r="A1" s="112" t="s">
        <v>60</v>
      </c>
      <c r="B1" s="113"/>
      <c r="C1" s="113"/>
      <c r="D1" s="114" t="s">
        <v>61</v>
      </c>
      <c r="E1" s="114"/>
      <c r="F1" s="114"/>
      <c r="G1" s="113">
        <v>550.6</v>
      </c>
      <c r="H1" s="113"/>
      <c r="I1" s="114" t="s">
        <v>45</v>
      </c>
      <c r="J1" s="115"/>
      <c r="K1" s="116" t="s">
        <v>45</v>
      </c>
      <c r="L1" s="111"/>
      <c r="M1" s="110" t="s">
        <v>44</v>
      </c>
      <c r="N1" s="111"/>
      <c r="O1" s="110" t="s">
        <v>43</v>
      </c>
      <c r="P1" s="111"/>
      <c r="Q1" s="110" t="s">
        <v>42</v>
      </c>
      <c r="R1" s="111"/>
    </row>
    <row r="2" spans="1:18" x14ac:dyDescent="0.25">
      <c r="A2" s="95" t="s">
        <v>63</v>
      </c>
      <c r="B2" s="96"/>
      <c r="C2" s="96"/>
      <c r="D2" s="97" t="s">
        <v>61</v>
      </c>
      <c r="E2" s="97"/>
      <c r="F2" s="97"/>
      <c r="G2" s="96">
        <v>510.3</v>
      </c>
      <c r="H2" s="96"/>
      <c r="I2" s="97" t="s">
        <v>45</v>
      </c>
      <c r="J2" s="98"/>
      <c r="K2" s="117" t="s">
        <v>113</v>
      </c>
      <c r="L2" s="118"/>
      <c r="M2" s="119" t="s">
        <v>124</v>
      </c>
      <c r="N2" s="118"/>
      <c r="O2" s="119" t="s">
        <v>139</v>
      </c>
      <c r="P2" s="118"/>
      <c r="Q2" s="119" t="s">
        <v>148</v>
      </c>
      <c r="R2" s="118"/>
    </row>
    <row r="3" spans="1:18" x14ac:dyDescent="0.25">
      <c r="A3" s="95" t="s">
        <v>62</v>
      </c>
      <c r="B3" s="96"/>
      <c r="C3" s="96"/>
      <c r="D3" s="97" t="s">
        <v>61</v>
      </c>
      <c r="E3" s="97"/>
      <c r="F3" s="97"/>
      <c r="G3" s="96">
        <v>506.9</v>
      </c>
      <c r="H3" s="96"/>
      <c r="I3" s="97" t="s">
        <v>45</v>
      </c>
      <c r="J3" s="98"/>
      <c r="K3" s="101" t="s">
        <v>114</v>
      </c>
      <c r="L3" s="100"/>
      <c r="M3" s="99" t="s">
        <v>125</v>
      </c>
      <c r="N3" s="100"/>
      <c r="O3" s="99" t="s">
        <v>140</v>
      </c>
      <c r="P3" s="100"/>
      <c r="Q3" s="99" t="s">
        <v>149</v>
      </c>
      <c r="R3" s="100"/>
    </row>
    <row r="4" spans="1:18" x14ac:dyDescent="0.25">
      <c r="A4" s="95" t="s">
        <v>65</v>
      </c>
      <c r="B4" s="96"/>
      <c r="C4" s="96"/>
      <c r="D4" s="97" t="s">
        <v>61</v>
      </c>
      <c r="E4" s="97"/>
      <c r="F4" s="97"/>
      <c r="G4" s="96">
        <v>429.7</v>
      </c>
      <c r="H4" s="96"/>
      <c r="I4" s="97" t="s">
        <v>44</v>
      </c>
      <c r="J4" s="98"/>
      <c r="K4" s="101" t="s">
        <v>115</v>
      </c>
      <c r="L4" s="100"/>
      <c r="M4" s="99" t="s">
        <v>130</v>
      </c>
      <c r="N4" s="100"/>
      <c r="O4" s="99" t="s">
        <v>142</v>
      </c>
      <c r="P4" s="100"/>
      <c r="Q4" s="99" t="s">
        <v>150</v>
      </c>
      <c r="R4" s="100"/>
    </row>
    <row r="5" spans="1:18" x14ac:dyDescent="0.25">
      <c r="A5" s="95" t="s">
        <v>64</v>
      </c>
      <c r="B5" s="96"/>
      <c r="C5" s="96"/>
      <c r="D5" s="97" t="s">
        <v>61</v>
      </c>
      <c r="E5" s="97"/>
      <c r="F5" s="97"/>
      <c r="G5" s="96">
        <v>395.3</v>
      </c>
      <c r="H5" s="96"/>
      <c r="I5" s="97" t="s">
        <v>44</v>
      </c>
      <c r="J5" s="98"/>
      <c r="K5" s="101" t="s">
        <v>116</v>
      </c>
      <c r="L5" s="100"/>
      <c r="M5" s="99" t="s">
        <v>126</v>
      </c>
      <c r="N5" s="100"/>
      <c r="O5" s="99" t="s">
        <v>143</v>
      </c>
      <c r="P5" s="100"/>
      <c r="Q5" s="99" t="s">
        <v>151</v>
      </c>
      <c r="R5" s="100"/>
    </row>
    <row r="6" spans="1:18" x14ac:dyDescent="0.25">
      <c r="A6" s="95" t="s">
        <v>66</v>
      </c>
      <c r="B6" s="96"/>
      <c r="C6" s="96"/>
      <c r="D6" s="97" t="s">
        <v>61</v>
      </c>
      <c r="E6" s="97"/>
      <c r="F6" s="97"/>
      <c r="G6" s="96">
        <v>231.9</v>
      </c>
      <c r="H6" s="96"/>
      <c r="I6" s="97" t="s">
        <v>43</v>
      </c>
      <c r="J6" s="98"/>
      <c r="K6" s="101" t="s">
        <v>117</v>
      </c>
      <c r="L6" s="100"/>
      <c r="M6" s="99" t="s">
        <v>129</v>
      </c>
      <c r="N6" s="100"/>
      <c r="O6" s="99" t="s">
        <v>141</v>
      </c>
      <c r="P6" s="100"/>
      <c r="Q6" s="99" t="s">
        <v>152</v>
      </c>
      <c r="R6" s="100"/>
    </row>
    <row r="7" spans="1:18" ht="15.75" thickBot="1" x14ac:dyDescent="0.3">
      <c r="A7" s="106" t="s">
        <v>67</v>
      </c>
      <c r="B7" s="107"/>
      <c r="C7" s="107"/>
      <c r="D7" s="108" t="s">
        <v>61</v>
      </c>
      <c r="E7" s="108"/>
      <c r="F7" s="108"/>
      <c r="G7" s="107">
        <v>212.2</v>
      </c>
      <c r="H7" s="107"/>
      <c r="I7" s="108" t="s">
        <v>43</v>
      </c>
      <c r="J7" s="109"/>
      <c r="K7" s="101" t="s">
        <v>118</v>
      </c>
      <c r="L7" s="100"/>
      <c r="M7" s="99" t="s">
        <v>127</v>
      </c>
      <c r="N7" s="100"/>
      <c r="O7" s="99" t="s">
        <v>144</v>
      </c>
      <c r="P7" s="100"/>
      <c r="Q7" s="99" t="s">
        <v>153</v>
      </c>
      <c r="R7" s="100"/>
    </row>
    <row r="8" spans="1:18" ht="15.75" thickBot="1" x14ac:dyDescent="0.3">
      <c r="A8" s="102" t="s">
        <v>68</v>
      </c>
      <c r="B8" s="103"/>
      <c r="C8" s="103"/>
      <c r="D8" s="104" t="s">
        <v>69</v>
      </c>
      <c r="E8" s="104"/>
      <c r="F8" s="104"/>
      <c r="G8" s="103">
        <v>474.4</v>
      </c>
      <c r="H8" s="103"/>
      <c r="I8" s="104" t="s">
        <v>45</v>
      </c>
      <c r="J8" s="105"/>
      <c r="K8" s="101" t="s">
        <v>119</v>
      </c>
      <c r="L8" s="100"/>
      <c r="M8" s="99" t="s">
        <v>133</v>
      </c>
      <c r="N8" s="100"/>
      <c r="O8" s="99" t="s">
        <v>145</v>
      </c>
      <c r="P8" s="100"/>
      <c r="Q8" s="99" t="s">
        <v>154</v>
      </c>
      <c r="R8" s="100"/>
    </row>
    <row r="9" spans="1:18" x14ac:dyDescent="0.25">
      <c r="A9" s="95" t="s">
        <v>78</v>
      </c>
      <c r="B9" s="96"/>
      <c r="C9" s="96"/>
      <c r="D9" s="97" t="s">
        <v>77</v>
      </c>
      <c r="E9" s="97"/>
      <c r="F9" s="97"/>
      <c r="G9" s="96">
        <v>124.4</v>
      </c>
      <c r="H9" s="96"/>
      <c r="I9" s="97" t="s">
        <v>42</v>
      </c>
      <c r="J9" s="98"/>
      <c r="K9" s="101" t="s">
        <v>120</v>
      </c>
      <c r="L9" s="100"/>
      <c r="M9" s="99" t="s">
        <v>128</v>
      </c>
      <c r="N9" s="100"/>
      <c r="O9" s="99" t="s">
        <v>146</v>
      </c>
      <c r="P9" s="100"/>
      <c r="Q9" s="99" t="s">
        <v>155</v>
      </c>
      <c r="R9" s="100"/>
    </row>
    <row r="10" spans="1:18" x14ac:dyDescent="0.25">
      <c r="A10" s="95" t="s">
        <v>79</v>
      </c>
      <c r="B10" s="96"/>
      <c r="C10" s="96"/>
      <c r="D10" s="97" t="s">
        <v>77</v>
      </c>
      <c r="E10" s="97"/>
      <c r="F10" s="97"/>
      <c r="G10" s="96">
        <v>113</v>
      </c>
      <c r="H10" s="96"/>
      <c r="I10" s="97" t="s">
        <v>42</v>
      </c>
      <c r="J10" s="98"/>
      <c r="K10" s="101" t="s">
        <v>121</v>
      </c>
      <c r="L10" s="100"/>
      <c r="M10" s="99" t="s">
        <v>131</v>
      </c>
      <c r="N10" s="100"/>
      <c r="O10" s="99"/>
      <c r="P10" s="100"/>
      <c r="Q10" s="99" t="s">
        <v>156</v>
      </c>
      <c r="R10" s="100"/>
    </row>
    <row r="11" spans="1:18" x14ac:dyDescent="0.25">
      <c r="A11" s="95" t="s">
        <v>80</v>
      </c>
      <c r="B11" s="96"/>
      <c r="C11" s="96"/>
      <c r="D11" s="97" t="s">
        <v>77</v>
      </c>
      <c r="E11" s="97"/>
      <c r="F11" s="97"/>
      <c r="G11" s="96">
        <v>107.8</v>
      </c>
      <c r="H11" s="96"/>
      <c r="I11" s="97" t="s">
        <v>42</v>
      </c>
      <c r="J11" s="98"/>
      <c r="K11" s="101" t="s">
        <v>122</v>
      </c>
      <c r="L11" s="100"/>
      <c r="M11" s="99" t="s">
        <v>132</v>
      </c>
      <c r="N11" s="100"/>
      <c r="O11" s="99"/>
      <c r="P11" s="100"/>
      <c r="Q11" s="99" t="s">
        <v>157</v>
      </c>
      <c r="R11" s="100"/>
    </row>
    <row r="12" spans="1:18" x14ac:dyDescent="0.25">
      <c r="A12" s="95" t="s">
        <v>81</v>
      </c>
      <c r="B12" s="96"/>
      <c r="C12" s="96"/>
      <c r="D12" s="97" t="s">
        <v>77</v>
      </c>
      <c r="E12" s="97"/>
      <c r="F12" s="97"/>
      <c r="G12" s="96">
        <v>2</v>
      </c>
      <c r="H12" s="96"/>
      <c r="I12" s="97" t="s">
        <v>42</v>
      </c>
      <c r="J12" s="98"/>
      <c r="K12" s="101"/>
      <c r="L12" s="100"/>
      <c r="M12" s="99" t="s">
        <v>134</v>
      </c>
      <c r="N12" s="100"/>
      <c r="O12" s="99"/>
      <c r="P12" s="100"/>
      <c r="Q12" s="99" t="s">
        <v>158</v>
      </c>
      <c r="R12" s="100"/>
    </row>
    <row r="13" spans="1:18" ht="15.75" thickBot="1" x14ac:dyDescent="0.3">
      <c r="A13" s="106" t="s">
        <v>82</v>
      </c>
      <c r="B13" s="107"/>
      <c r="C13" s="107"/>
      <c r="D13" s="108" t="s">
        <v>77</v>
      </c>
      <c r="E13" s="108"/>
      <c r="F13" s="108"/>
      <c r="G13" s="107">
        <v>0</v>
      </c>
      <c r="H13" s="107"/>
      <c r="I13" s="108" t="s">
        <v>42</v>
      </c>
      <c r="J13" s="109"/>
      <c r="K13" s="101"/>
      <c r="L13" s="100"/>
      <c r="M13" s="99" t="s">
        <v>135</v>
      </c>
      <c r="N13" s="100"/>
      <c r="O13" s="99"/>
      <c r="P13" s="100"/>
      <c r="Q13" s="99"/>
      <c r="R13" s="100"/>
    </row>
    <row r="14" spans="1:18" x14ac:dyDescent="0.25">
      <c r="A14" s="95" t="s">
        <v>83</v>
      </c>
      <c r="B14" s="96"/>
      <c r="C14" s="96"/>
      <c r="D14" s="97" t="s">
        <v>84</v>
      </c>
      <c r="E14" s="97"/>
      <c r="F14" s="97"/>
      <c r="G14" s="96">
        <v>620.9</v>
      </c>
      <c r="H14" s="96"/>
      <c r="I14" s="97" t="s">
        <v>45</v>
      </c>
      <c r="J14" s="98"/>
      <c r="K14" s="101"/>
      <c r="L14" s="100"/>
      <c r="M14" s="99" t="s">
        <v>136</v>
      </c>
      <c r="N14" s="100"/>
      <c r="O14" s="99"/>
      <c r="P14" s="100"/>
      <c r="Q14" s="99"/>
      <c r="R14" s="100"/>
    </row>
    <row r="15" spans="1:18" ht="15.75" thickBot="1" x14ac:dyDescent="0.3">
      <c r="A15" s="95" t="s">
        <v>85</v>
      </c>
      <c r="B15" s="96"/>
      <c r="C15" s="96"/>
      <c r="D15" s="97" t="s">
        <v>84</v>
      </c>
      <c r="E15" s="97"/>
      <c r="F15" s="97"/>
      <c r="G15" s="96">
        <v>583.1</v>
      </c>
      <c r="H15" s="96"/>
      <c r="I15" s="97" t="s">
        <v>45</v>
      </c>
      <c r="J15" s="98"/>
      <c r="K15" s="120"/>
      <c r="L15" s="121"/>
      <c r="M15" s="124" t="s">
        <v>137</v>
      </c>
      <c r="N15" s="121"/>
      <c r="O15" s="124"/>
      <c r="P15" s="121"/>
      <c r="Q15" s="124"/>
      <c r="R15" s="121"/>
    </row>
    <row r="16" spans="1:18" ht="16.5" thickBot="1" x14ac:dyDescent="0.3">
      <c r="A16" s="95" t="s">
        <v>86</v>
      </c>
      <c r="B16" s="96"/>
      <c r="C16" s="96"/>
      <c r="D16" s="97" t="s">
        <v>84</v>
      </c>
      <c r="E16" s="97"/>
      <c r="F16" s="97"/>
      <c r="G16" s="96">
        <v>430.6</v>
      </c>
      <c r="H16" s="96"/>
      <c r="I16" s="97" t="s">
        <v>44</v>
      </c>
      <c r="J16" s="98"/>
      <c r="K16" s="125" t="s">
        <v>123</v>
      </c>
      <c r="L16" s="123"/>
      <c r="M16" s="122" t="s">
        <v>138</v>
      </c>
      <c r="N16" s="123"/>
      <c r="O16" s="122" t="s">
        <v>147</v>
      </c>
      <c r="P16" s="123"/>
      <c r="Q16" s="122" t="s">
        <v>159</v>
      </c>
      <c r="R16" s="123"/>
    </row>
    <row r="17" spans="1:18" x14ac:dyDescent="0.25">
      <c r="A17" s="95" t="s">
        <v>87</v>
      </c>
      <c r="B17" s="96"/>
      <c r="C17" s="96"/>
      <c r="D17" s="97" t="s">
        <v>84</v>
      </c>
      <c r="E17" s="97"/>
      <c r="F17" s="97"/>
      <c r="G17" s="96">
        <v>397.9</v>
      </c>
      <c r="H17" s="96"/>
      <c r="I17" s="97" t="s">
        <v>44</v>
      </c>
      <c r="J17" s="98"/>
      <c r="K17" s="84"/>
      <c r="L17" s="84"/>
      <c r="M17" s="84"/>
      <c r="N17" s="84"/>
      <c r="O17" s="84"/>
      <c r="P17" s="84"/>
      <c r="Q17" s="84"/>
      <c r="R17" s="84"/>
    </row>
    <row r="18" spans="1:18" ht="15.75" thickBot="1" x14ac:dyDescent="0.3">
      <c r="A18" s="106" t="s">
        <v>88</v>
      </c>
      <c r="B18" s="107"/>
      <c r="C18" s="107"/>
      <c r="D18" s="108" t="s">
        <v>84</v>
      </c>
      <c r="E18" s="108"/>
      <c r="F18" s="108"/>
      <c r="G18" s="107">
        <v>345.8</v>
      </c>
      <c r="H18" s="107"/>
      <c r="I18" s="108" t="s">
        <v>44</v>
      </c>
      <c r="J18" s="109"/>
      <c r="K18" s="126" t="s">
        <v>160</v>
      </c>
      <c r="L18" s="127"/>
      <c r="M18" s="127"/>
      <c r="N18" s="127"/>
      <c r="O18" s="127"/>
      <c r="P18" s="127"/>
      <c r="Q18" s="127"/>
      <c r="R18" s="127"/>
    </row>
    <row r="19" spans="1:18" x14ac:dyDescent="0.25">
      <c r="A19" s="95" t="s">
        <v>89</v>
      </c>
      <c r="B19" s="96"/>
      <c r="C19" s="96"/>
      <c r="D19" s="97" t="s">
        <v>90</v>
      </c>
      <c r="E19" s="97"/>
      <c r="F19" s="97"/>
      <c r="G19" s="96">
        <v>384</v>
      </c>
      <c r="H19" s="96"/>
      <c r="I19" s="97" t="s">
        <v>44</v>
      </c>
      <c r="J19" s="98"/>
      <c r="K19" s="84"/>
      <c r="L19" s="84"/>
      <c r="M19" s="84"/>
      <c r="N19" s="84"/>
      <c r="O19" s="84"/>
      <c r="P19" s="84"/>
      <c r="Q19" s="84"/>
      <c r="R19" s="84"/>
    </row>
    <row r="20" spans="1:18" ht="15.75" thickBot="1" x14ac:dyDescent="0.3">
      <c r="A20" s="106" t="s">
        <v>91</v>
      </c>
      <c r="B20" s="107"/>
      <c r="C20" s="107"/>
      <c r="D20" s="108" t="s">
        <v>90</v>
      </c>
      <c r="E20" s="108"/>
      <c r="F20" s="108"/>
      <c r="G20" s="107">
        <v>294.3</v>
      </c>
      <c r="H20" s="107"/>
      <c r="I20" s="108" t="s">
        <v>43</v>
      </c>
      <c r="J20" s="109"/>
      <c r="K20" s="84"/>
      <c r="L20" s="84"/>
      <c r="M20" s="84"/>
      <c r="N20" s="84"/>
      <c r="O20" s="84"/>
      <c r="P20" s="84"/>
      <c r="Q20" s="84"/>
      <c r="R20" s="84"/>
    </row>
    <row r="21" spans="1:18" x14ac:dyDescent="0.25">
      <c r="A21" s="95" t="s">
        <v>71</v>
      </c>
      <c r="B21" s="96"/>
      <c r="C21" s="96"/>
      <c r="D21" s="97" t="s">
        <v>72</v>
      </c>
      <c r="E21" s="97"/>
      <c r="F21" s="97"/>
      <c r="G21" s="96">
        <v>490.7</v>
      </c>
      <c r="H21" s="96"/>
      <c r="I21" s="97" t="s">
        <v>45</v>
      </c>
      <c r="J21" s="98"/>
      <c r="K21" s="84"/>
      <c r="L21" s="84"/>
      <c r="M21" s="84"/>
      <c r="N21" s="84"/>
      <c r="O21" s="84"/>
      <c r="P21" s="84"/>
      <c r="Q21" s="84"/>
      <c r="R21" s="84"/>
    </row>
    <row r="22" spans="1:18" x14ac:dyDescent="0.25">
      <c r="A22" s="95" t="s">
        <v>70</v>
      </c>
      <c r="B22" s="96"/>
      <c r="C22" s="96"/>
      <c r="D22" s="97" t="s">
        <v>72</v>
      </c>
      <c r="E22" s="97"/>
      <c r="F22" s="97"/>
      <c r="G22" s="96">
        <v>447.2</v>
      </c>
      <c r="H22" s="96"/>
      <c r="I22" s="97" t="s">
        <v>44</v>
      </c>
      <c r="J22" s="98"/>
      <c r="K22" s="84"/>
      <c r="L22" s="84"/>
      <c r="M22" s="84"/>
      <c r="N22" s="84"/>
      <c r="O22" s="84"/>
      <c r="P22" s="84"/>
      <c r="Q22" s="84"/>
      <c r="R22" s="84"/>
    </row>
    <row r="23" spans="1:18" x14ac:dyDescent="0.25">
      <c r="A23" s="95" t="s">
        <v>73</v>
      </c>
      <c r="B23" s="96"/>
      <c r="C23" s="96"/>
      <c r="D23" s="97" t="s">
        <v>72</v>
      </c>
      <c r="E23" s="97"/>
      <c r="F23" s="97"/>
      <c r="G23" s="96">
        <v>369.6</v>
      </c>
      <c r="H23" s="96"/>
      <c r="I23" s="97" t="s">
        <v>44</v>
      </c>
      <c r="J23" s="98"/>
      <c r="K23" s="84"/>
      <c r="L23" s="84"/>
      <c r="M23" s="84"/>
      <c r="N23" s="84"/>
      <c r="O23" s="84"/>
      <c r="P23" s="84"/>
      <c r="Q23" s="84"/>
      <c r="R23" s="84"/>
    </row>
    <row r="24" spans="1:18" x14ac:dyDescent="0.25">
      <c r="A24" s="95" t="s">
        <v>74</v>
      </c>
      <c r="B24" s="96"/>
      <c r="C24" s="96"/>
      <c r="D24" s="97" t="s">
        <v>72</v>
      </c>
      <c r="E24" s="97"/>
      <c r="F24" s="97"/>
      <c r="G24" s="96">
        <v>358.7</v>
      </c>
      <c r="H24" s="96"/>
      <c r="I24" s="97" t="s">
        <v>44</v>
      </c>
      <c r="J24" s="98"/>
      <c r="K24" s="84"/>
      <c r="L24" s="84"/>
      <c r="M24" s="84"/>
      <c r="N24" s="84"/>
      <c r="O24" s="84"/>
      <c r="P24" s="84"/>
      <c r="Q24" s="84"/>
      <c r="R24" s="84"/>
    </row>
    <row r="25" spans="1:18" x14ac:dyDescent="0.25">
      <c r="A25" s="95" t="s">
        <v>75</v>
      </c>
      <c r="B25" s="96"/>
      <c r="C25" s="96"/>
      <c r="D25" s="97" t="s">
        <v>72</v>
      </c>
      <c r="E25" s="97"/>
      <c r="F25" s="97"/>
      <c r="G25" s="96">
        <v>302.7</v>
      </c>
      <c r="H25" s="96"/>
      <c r="I25" s="97" t="s">
        <v>44</v>
      </c>
      <c r="J25" s="98"/>
      <c r="K25" s="84"/>
      <c r="L25" s="84"/>
      <c r="M25" s="84"/>
      <c r="N25" s="84"/>
      <c r="O25" s="84"/>
      <c r="P25" s="84"/>
      <c r="Q25" s="84"/>
      <c r="R25" s="84"/>
    </row>
    <row r="26" spans="1:18" s="82" customFormat="1" x14ac:dyDescent="0.25">
      <c r="A26" s="95" t="s">
        <v>76</v>
      </c>
      <c r="B26" s="96"/>
      <c r="C26" s="96"/>
      <c r="D26" s="97" t="s">
        <v>72</v>
      </c>
      <c r="E26" s="97"/>
      <c r="F26" s="97"/>
      <c r="G26" s="96">
        <v>222.2</v>
      </c>
      <c r="H26" s="96"/>
      <c r="I26" s="97" t="s">
        <v>43</v>
      </c>
      <c r="J26" s="98"/>
      <c r="K26" s="79"/>
      <c r="L26" s="79"/>
      <c r="M26" s="79"/>
      <c r="N26" s="79"/>
      <c r="O26" s="79"/>
      <c r="P26" s="79"/>
      <c r="Q26" s="79"/>
      <c r="R26" s="79"/>
    </row>
    <row r="27" spans="1:18" x14ac:dyDescent="0.25">
      <c r="A27" s="95" t="s">
        <v>92</v>
      </c>
      <c r="B27" s="96"/>
      <c r="C27" s="96"/>
      <c r="D27" s="97" t="s">
        <v>72</v>
      </c>
      <c r="E27" s="97"/>
      <c r="F27" s="97"/>
      <c r="G27" s="96">
        <v>154.19999999999999</v>
      </c>
      <c r="H27" s="96"/>
      <c r="I27" s="97" t="s">
        <v>43</v>
      </c>
      <c r="J27" s="98"/>
      <c r="K27" s="79"/>
      <c r="L27" s="79"/>
      <c r="M27" s="79"/>
      <c r="N27" s="79"/>
      <c r="O27" s="79"/>
      <c r="P27" s="79"/>
      <c r="Q27" s="79"/>
      <c r="R27" s="79"/>
    </row>
    <row r="28" spans="1:18" x14ac:dyDescent="0.25">
      <c r="A28" s="95" t="s">
        <v>93</v>
      </c>
      <c r="B28" s="96"/>
      <c r="C28" s="96"/>
      <c r="D28" s="97" t="s">
        <v>72</v>
      </c>
      <c r="E28" s="97"/>
      <c r="F28" s="97"/>
      <c r="G28" s="96">
        <v>15.8</v>
      </c>
      <c r="H28" s="96"/>
      <c r="I28" s="97" t="s">
        <v>42</v>
      </c>
      <c r="J28" s="98"/>
      <c r="K28" s="79"/>
      <c r="L28" s="79"/>
      <c r="M28" s="79"/>
      <c r="N28" s="79"/>
      <c r="O28" s="79"/>
      <c r="P28" s="79"/>
      <c r="Q28" s="79"/>
      <c r="R28" s="79"/>
    </row>
    <row r="29" spans="1:18" ht="15.75" thickBot="1" x14ac:dyDescent="0.3">
      <c r="A29" s="106" t="s">
        <v>94</v>
      </c>
      <c r="B29" s="107"/>
      <c r="C29" s="107"/>
      <c r="D29" s="108" t="s">
        <v>72</v>
      </c>
      <c r="E29" s="108"/>
      <c r="F29" s="108"/>
      <c r="G29" s="107">
        <v>0</v>
      </c>
      <c r="H29" s="107"/>
      <c r="I29" s="108" t="s">
        <v>42</v>
      </c>
      <c r="J29" s="109"/>
      <c r="K29" s="79"/>
      <c r="L29" s="79"/>
      <c r="M29" s="79"/>
      <c r="N29" s="79"/>
      <c r="O29" s="79"/>
      <c r="P29" s="79"/>
      <c r="Q29" s="79"/>
      <c r="R29" s="79"/>
    </row>
    <row r="30" spans="1:18" x14ac:dyDescent="0.25">
      <c r="A30" s="95" t="s">
        <v>95</v>
      </c>
      <c r="B30" s="96"/>
      <c r="C30" s="96"/>
      <c r="D30" s="97" t="s">
        <v>102</v>
      </c>
      <c r="E30" s="97"/>
      <c r="F30" s="97"/>
      <c r="G30" s="96">
        <v>583.29999999999995</v>
      </c>
      <c r="H30" s="96"/>
      <c r="I30" s="97" t="s">
        <v>45</v>
      </c>
      <c r="J30" s="98"/>
      <c r="K30" s="79"/>
      <c r="L30" s="79"/>
      <c r="M30" s="79"/>
      <c r="N30" s="79"/>
      <c r="O30" s="79"/>
      <c r="P30" s="79"/>
      <c r="Q30" s="79"/>
      <c r="R30" s="79"/>
    </row>
    <row r="31" spans="1:18" x14ac:dyDescent="0.25">
      <c r="A31" s="95" t="s">
        <v>97</v>
      </c>
      <c r="B31" s="96"/>
      <c r="C31" s="96"/>
      <c r="D31" s="97" t="s">
        <v>102</v>
      </c>
      <c r="E31" s="97"/>
      <c r="F31" s="97"/>
      <c r="G31" s="96">
        <v>539.79999999999995</v>
      </c>
      <c r="H31" s="96"/>
      <c r="I31" s="97" t="s">
        <v>45</v>
      </c>
      <c r="J31" s="98"/>
      <c r="K31" s="79"/>
      <c r="L31" s="79"/>
      <c r="M31" s="79"/>
      <c r="N31" s="79"/>
      <c r="O31" s="79"/>
      <c r="P31" s="79"/>
      <c r="Q31" s="79"/>
      <c r="R31" s="79"/>
    </row>
    <row r="32" spans="1:18" x14ac:dyDescent="0.25">
      <c r="A32" s="95" t="s">
        <v>96</v>
      </c>
      <c r="B32" s="96"/>
      <c r="C32" s="96"/>
      <c r="D32" s="97" t="s">
        <v>102</v>
      </c>
      <c r="E32" s="97"/>
      <c r="F32" s="97"/>
      <c r="G32" s="96">
        <v>531</v>
      </c>
      <c r="H32" s="96"/>
      <c r="I32" s="97" t="s">
        <v>45</v>
      </c>
      <c r="J32" s="98"/>
      <c r="K32" s="79"/>
      <c r="L32" s="79"/>
      <c r="M32" s="79"/>
      <c r="N32" s="79"/>
      <c r="O32" s="79"/>
      <c r="P32" s="79"/>
      <c r="Q32" s="79"/>
      <c r="R32" s="79"/>
    </row>
    <row r="33" spans="1:18" x14ac:dyDescent="0.25">
      <c r="A33" s="95" t="s">
        <v>99</v>
      </c>
      <c r="B33" s="96"/>
      <c r="C33" s="96"/>
      <c r="D33" s="97" t="s">
        <v>102</v>
      </c>
      <c r="E33" s="97"/>
      <c r="F33" s="97"/>
      <c r="G33" s="96">
        <v>384.4</v>
      </c>
      <c r="H33" s="96"/>
      <c r="I33" s="97" t="s">
        <v>44</v>
      </c>
      <c r="J33" s="98"/>
      <c r="K33" s="79"/>
      <c r="L33" s="79"/>
      <c r="M33" s="79"/>
      <c r="N33" s="79"/>
      <c r="O33" s="79"/>
      <c r="P33" s="79"/>
      <c r="Q33" s="79"/>
      <c r="R33" s="79"/>
    </row>
    <row r="34" spans="1:18" x14ac:dyDescent="0.25">
      <c r="A34" s="95" t="s">
        <v>98</v>
      </c>
      <c r="B34" s="96"/>
      <c r="C34" s="96"/>
      <c r="D34" s="97" t="s">
        <v>102</v>
      </c>
      <c r="E34" s="97"/>
      <c r="F34" s="97"/>
      <c r="G34" s="96">
        <v>379.7</v>
      </c>
      <c r="H34" s="96"/>
      <c r="I34" s="97" t="s">
        <v>44</v>
      </c>
      <c r="J34" s="98"/>
      <c r="K34" s="79"/>
      <c r="L34" s="79"/>
      <c r="M34" s="79"/>
      <c r="N34" s="79"/>
      <c r="O34" s="79"/>
      <c r="P34" s="79"/>
      <c r="Q34" s="79"/>
      <c r="R34" s="79"/>
    </row>
    <row r="35" spans="1:18" x14ac:dyDescent="0.25">
      <c r="A35" s="95" t="s">
        <v>101</v>
      </c>
      <c r="B35" s="96"/>
      <c r="C35" s="96"/>
      <c r="D35" s="97" t="s">
        <v>102</v>
      </c>
      <c r="E35" s="97"/>
      <c r="F35" s="97"/>
      <c r="G35" s="96">
        <v>334.7</v>
      </c>
      <c r="H35" s="96"/>
      <c r="I35" s="97" t="s">
        <v>44</v>
      </c>
      <c r="J35" s="98"/>
      <c r="K35" s="83"/>
      <c r="L35" s="83"/>
      <c r="M35" s="83"/>
      <c r="N35" s="83"/>
      <c r="O35" s="83"/>
      <c r="P35" s="83"/>
      <c r="Q35" s="83"/>
      <c r="R35" s="83"/>
    </row>
    <row r="36" spans="1:18" x14ac:dyDescent="0.25">
      <c r="A36" s="95" t="s">
        <v>100</v>
      </c>
      <c r="B36" s="96"/>
      <c r="C36" s="96"/>
      <c r="D36" s="97" t="s">
        <v>102</v>
      </c>
      <c r="E36" s="97"/>
      <c r="F36" s="97"/>
      <c r="G36" s="96">
        <v>325</v>
      </c>
      <c r="H36" s="96"/>
      <c r="I36" s="97" t="s">
        <v>44</v>
      </c>
      <c r="J36" s="98"/>
      <c r="K36" s="79"/>
      <c r="L36" s="79"/>
      <c r="M36" s="79"/>
      <c r="N36" s="79"/>
      <c r="O36" s="79"/>
      <c r="P36" s="79"/>
      <c r="Q36" s="79"/>
      <c r="R36" s="79"/>
    </row>
    <row r="37" spans="1:18" ht="15.75" thickBot="1" x14ac:dyDescent="0.3">
      <c r="A37" s="106" t="s">
        <v>110</v>
      </c>
      <c r="B37" s="107"/>
      <c r="C37" s="107"/>
      <c r="D37" s="108" t="s">
        <v>102</v>
      </c>
      <c r="E37" s="108"/>
      <c r="F37" s="108"/>
      <c r="G37" s="107">
        <v>254.2</v>
      </c>
      <c r="H37" s="107"/>
      <c r="I37" s="108" t="s">
        <v>43</v>
      </c>
      <c r="J37" s="109"/>
      <c r="K37" s="79"/>
      <c r="L37" s="79"/>
      <c r="M37" s="79"/>
      <c r="N37" s="79"/>
      <c r="O37" s="79"/>
      <c r="P37" s="79"/>
      <c r="Q37" s="79"/>
      <c r="R37" s="79"/>
    </row>
    <row r="38" spans="1:18" x14ac:dyDescent="0.25">
      <c r="A38" s="95" t="s">
        <v>103</v>
      </c>
      <c r="B38" s="96"/>
      <c r="C38" s="96"/>
      <c r="D38" s="97" t="s">
        <v>104</v>
      </c>
      <c r="E38" s="97"/>
      <c r="F38" s="97"/>
      <c r="G38" s="96">
        <v>125.6</v>
      </c>
      <c r="H38" s="96"/>
      <c r="I38" s="97" t="s">
        <v>42</v>
      </c>
      <c r="J38" s="98"/>
      <c r="K38" s="79"/>
      <c r="L38" s="79"/>
      <c r="M38" s="79"/>
      <c r="N38" s="79"/>
      <c r="O38" s="79"/>
      <c r="P38" s="79"/>
      <c r="Q38" s="79"/>
      <c r="R38" s="79"/>
    </row>
    <row r="39" spans="1:18" x14ac:dyDescent="0.25">
      <c r="A39" s="95" t="s">
        <v>105</v>
      </c>
      <c r="B39" s="96"/>
      <c r="C39" s="96"/>
      <c r="D39" s="97" t="s">
        <v>104</v>
      </c>
      <c r="E39" s="97"/>
      <c r="F39" s="97"/>
      <c r="G39" s="96">
        <v>18.399999999999999</v>
      </c>
      <c r="H39" s="96"/>
      <c r="I39" s="97" t="s">
        <v>42</v>
      </c>
      <c r="J39" s="98"/>
      <c r="K39" s="79"/>
      <c r="L39" s="79"/>
      <c r="M39" s="79"/>
      <c r="N39" s="79"/>
      <c r="O39" s="79"/>
      <c r="P39" s="79"/>
      <c r="Q39" s="79"/>
      <c r="R39" s="79"/>
    </row>
    <row r="40" spans="1:18" x14ac:dyDescent="0.25">
      <c r="A40" s="95" t="s">
        <v>106</v>
      </c>
      <c r="B40" s="96"/>
      <c r="C40" s="96"/>
      <c r="D40" s="97" t="s">
        <v>104</v>
      </c>
      <c r="E40" s="97"/>
      <c r="F40" s="97"/>
      <c r="G40" s="96">
        <v>4</v>
      </c>
      <c r="H40" s="96"/>
      <c r="I40" s="97" t="s">
        <v>42</v>
      </c>
      <c r="J40" s="98"/>
      <c r="K40" s="79"/>
      <c r="L40" s="79"/>
      <c r="M40" s="79"/>
      <c r="N40" s="79"/>
      <c r="O40" s="79"/>
      <c r="P40" s="79"/>
      <c r="Q40" s="79"/>
      <c r="R40" s="79"/>
    </row>
    <row r="41" spans="1:18" ht="15.75" thickBot="1" x14ac:dyDescent="0.3">
      <c r="A41" s="106" t="s">
        <v>107</v>
      </c>
      <c r="B41" s="107"/>
      <c r="C41" s="107"/>
      <c r="D41" s="108" t="s">
        <v>104</v>
      </c>
      <c r="E41" s="108"/>
      <c r="F41" s="108"/>
      <c r="G41" s="107">
        <v>0</v>
      </c>
      <c r="H41" s="107"/>
      <c r="I41" s="108" t="s">
        <v>42</v>
      </c>
      <c r="J41" s="109"/>
      <c r="K41" s="79"/>
      <c r="L41" s="79"/>
      <c r="M41" s="79"/>
      <c r="N41" s="79"/>
      <c r="O41" s="79"/>
      <c r="P41" s="79"/>
      <c r="Q41" s="79"/>
      <c r="R41" s="79"/>
    </row>
    <row r="42" spans="1:18" ht="15.75" thickBot="1" x14ac:dyDescent="0.3">
      <c r="A42" s="102" t="s">
        <v>109</v>
      </c>
      <c r="B42" s="103"/>
      <c r="C42" s="103"/>
      <c r="D42" s="104" t="s">
        <v>108</v>
      </c>
      <c r="E42" s="104"/>
      <c r="F42" s="104"/>
      <c r="G42" s="103">
        <v>234.2</v>
      </c>
      <c r="H42" s="103"/>
      <c r="I42" s="104" t="s">
        <v>43</v>
      </c>
      <c r="J42" s="105"/>
      <c r="Q42" s="79"/>
      <c r="R42" s="79"/>
    </row>
    <row r="43" spans="1:18" ht="15.75" thickBot="1" x14ac:dyDescent="0.3">
      <c r="A43" s="102" t="s">
        <v>112</v>
      </c>
      <c r="B43" s="103"/>
      <c r="C43" s="103"/>
      <c r="D43" s="104" t="s">
        <v>111</v>
      </c>
      <c r="E43" s="104"/>
      <c r="F43" s="104"/>
      <c r="G43" s="103">
        <v>233.8</v>
      </c>
      <c r="H43" s="103"/>
      <c r="I43" s="104" t="s">
        <v>43</v>
      </c>
      <c r="J43" s="105"/>
      <c r="Q43" s="79"/>
      <c r="R43" s="79"/>
    </row>
    <row r="44" spans="1:18" x14ac:dyDescent="0.25">
      <c r="Q44" s="79"/>
      <c r="R44" s="79"/>
    </row>
    <row r="45" spans="1:18" x14ac:dyDescent="0.25">
      <c r="Q45" s="79"/>
      <c r="R45" s="79"/>
    </row>
    <row r="46" spans="1:18" x14ac:dyDescent="0.25">
      <c r="Q46" s="79"/>
      <c r="R46" s="79"/>
    </row>
    <row r="47" spans="1:18" x14ac:dyDescent="0.25">
      <c r="Q47" s="79"/>
      <c r="R47" s="79"/>
    </row>
    <row r="48" spans="1:18" x14ac:dyDescent="0.25">
      <c r="Q48" s="79"/>
      <c r="R48" s="79"/>
    </row>
  </sheetData>
  <mergeCells count="237">
    <mergeCell ref="K15:L15"/>
    <mergeCell ref="M16:N16"/>
    <mergeCell ref="M15:N15"/>
    <mergeCell ref="K16:L16"/>
    <mergeCell ref="O15:P15"/>
    <mergeCell ref="O16:P16"/>
    <mergeCell ref="Q15:R15"/>
    <mergeCell ref="Q16:R16"/>
    <mergeCell ref="K18:R18"/>
    <mergeCell ref="O1:P1"/>
    <mergeCell ref="Q1:R1"/>
    <mergeCell ref="A3:C3"/>
    <mergeCell ref="D3:F3"/>
    <mergeCell ref="G3:H3"/>
    <mergeCell ref="I3:J3"/>
    <mergeCell ref="K3:L3"/>
    <mergeCell ref="M3:N3"/>
    <mergeCell ref="O3:P3"/>
    <mergeCell ref="Q3:R3"/>
    <mergeCell ref="A1:C1"/>
    <mergeCell ref="D1:F1"/>
    <mergeCell ref="G1:H1"/>
    <mergeCell ref="I1:J1"/>
    <mergeCell ref="K1:L1"/>
    <mergeCell ref="M1:N1"/>
    <mergeCell ref="K2:L2"/>
    <mergeCell ref="M2:N2"/>
    <mergeCell ref="O2:P2"/>
    <mergeCell ref="Q2:R2"/>
    <mergeCell ref="A2:C2"/>
    <mergeCell ref="D2:F2"/>
    <mergeCell ref="G2:H2"/>
    <mergeCell ref="I2:J2"/>
    <mergeCell ref="O4:P4"/>
    <mergeCell ref="Q4:R4"/>
    <mergeCell ref="A5:C5"/>
    <mergeCell ref="D5:F5"/>
    <mergeCell ref="G5:H5"/>
    <mergeCell ref="I5:J5"/>
    <mergeCell ref="K5:L5"/>
    <mergeCell ref="M5:N5"/>
    <mergeCell ref="O5:P5"/>
    <mergeCell ref="Q5:R5"/>
    <mergeCell ref="A4:C4"/>
    <mergeCell ref="D4:F4"/>
    <mergeCell ref="G4:H4"/>
    <mergeCell ref="I4:J4"/>
    <mergeCell ref="K4:L4"/>
    <mergeCell ref="M4:N4"/>
    <mergeCell ref="A6:C6"/>
    <mergeCell ref="D6:F6"/>
    <mergeCell ref="G6:H6"/>
    <mergeCell ref="I6:J6"/>
    <mergeCell ref="K6:L6"/>
    <mergeCell ref="M6:N6"/>
    <mergeCell ref="O6:P6"/>
    <mergeCell ref="Q6:R6"/>
    <mergeCell ref="Q7:R7"/>
    <mergeCell ref="A8:C8"/>
    <mergeCell ref="D8:F8"/>
    <mergeCell ref="G8:H8"/>
    <mergeCell ref="I8:J8"/>
    <mergeCell ref="K8:L8"/>
    <mergeCell ref="M8:N8"/>
    <mergeCell ref="Q8:R8"/>
    <mergeCell ref="O7:P7"/>
    <mergeCell ref="O8:P8"/>
    <mergeCell ref="A7:C7"/>
    <mergeCell ref="D7:F7"/>
    <mergeCell ref="G7:H7"/>
    <mergeCell ref="I7:J7"/>
    <mergeCell ref="K7:L7"/>
    <mergeCell ref="M7:N7"/>
    <mergeCell ref="A10:C10"/>
    <mergeCell ref="D10:F10"/>
    <mergeCell ref="G10:H10"/>
    <mergeCell ref="I10:J10"/>
    <mergeCell ref="M10:N10"/>
    <mergeCell ref="Q10:R10"/>
    <mergeCell ref="K10:L10"/>
    <mergeCell ref="O10:P10"/>
    <mergeCell ref="A9:C9"/>
    <mergeCell ref="D9:F9"/>
    <mergeCell ref="G9:H9"/>
    <mergeCell ref="I9:J9"/>
    <mergeCell ref="M9:N9"/>
    <mergeCell ref="Q9:R9"/>
    <mergeCell ref="K9:L9"/>
    <mergeCell ref="O9:P9"/>
    <mergeCell ref="A13:C13"/>
    <mergeCell ref="D13:F13"/>
    <mergeCell ref="G13:H13"/>
    <mergeCell ref="I13:J13"/>
    <mergeCell ref="A14:C14"/>
    <mergeCell ref="D14:F14"/>
    <mergeCell ref="G14:H14"/>
    <mergeCell ref="I14:J14"/>
    <mergeCell ref="A11:C11"/>
    <mergeCell ref="D11:F11"/>
    <mergeCell ref="G11:H11"/>
    <mergeCell ref="I11:J11"/>
    <mergeCell ref="A12:C12"/>
    <mergeCell ref="D12:F12"/>
    <mergeCell ref="G12:H12"/>
    <mergeCell ref="I12:J12"/>
    <mergeCell ref="A17:C17"/>
    <mergeCell ref="D17:F17"/>
    <mergeCell ref="G17:H17"/>
    <mergeCell ref="I17:J17"/>
    <mergeCell ref="A18:C18"/>
    <mergeCell ref="D18:F18"/>
    <mergeCell ref="G18:H18"/>
    <mergeCell ref="I18:J18"/>
    <mergeCell ref="A15:C15"/>
    <mergeCell ref="D15:F15"/>
    <mergeCell ref="G15:H15"/>
    <mergeCell ref="I15:J15"/>
    <mergeCell ref="A16:C16"/>
    <mergeCell ref="D16:F16"/>
    <mergeCell ref="G16:H16"/>
    <mergeCell ref="I16:J16"/>
    <mergeCell ref="A21:C21"/>
    <mergeCell ref="D21:F21"/>
    <mergeCell ref="G21:H21"/>
    <mergeCell ref="I21:J21"/>
    <mergeCell ref="A22:C22"/>
    <mergeCell ref="D22:F22"/>
    <mergeCell ref="G22:H22"/>
    <mergeCell ref="I22:J22"/>
    <mergeCell ref="A19:C19"/>
    <mergeCell ref="D19:F19"/>
    <mergeCell ref="G19:H19"/>
    <mergeCell ref="I19:J19"/>
    <mergeCell ref="A20:C20"/>
    <mergeCell ref="D20:F20"/>
    <mergeCell ref="G20:H20"/>
    <mergeCell ref="I20:J20"/>
    <mergeCell ref="A25:C25"/>
    <mergeCell ref="D25:F25"/>
    <mergeCell ref="G25:H25"/>
    <mergeCell ref="I25:J25"/>
    <mergeCell ref="A26:C26"/>
    <mergeCell ref="D26:F26"/>
    <mergeCell ref="G26:H26"/>
    <mergeCell ref="I26:J26"/>
    <mergeCell ref="A23:C23"/>
    <mergeCell ref="D23:F23"/>
    <mergeCell ref="G23:H23"/>
    <mergeCell ref="I23:J23"/>
    <mergeCell ref="A24:C24"/>
    <mergeCell ref="D24:F24"/>
    <mergeCell ref="G24:H24"/>
    <mergeCell ref="I24:J24"/>
    <mergeCell ref="A29:C29"/>
    <mergeCell ref="D29:F29"/>
    <mergeCell ref="G29:H29"/>
    <mergeCell ref="I29:J29"/>
    <mergeCell ref="A30:C30"/>
    <mergeCell ref="D30:F30"/>
    <mergeCell ref="G30:H30"/>
    <mergeCell ref="I30:J30"/>
    <mergeCell ref="A27:C27"/>
    <mergeCell ref="D27:F27"/>
    <mergeCell ref="G27:H27"/>
    <mergeCell ref="I27:J27"/>
    <mergeCell ref="A28:C28"/>
    <mergeCell ref="D28:F28"/>
    <mergeCell ref="G28:H28"/>
    <mergeCell ref="I28:J28"/>
    <mergeCell ref="A34:C34"/>
    <mergeCell ref="D34:F34"/>
    <mergeCell ref="G34:H34"/>
    <mergeCell ref="I34:J34"/>
    <mergeCell ref="A31:C31"/>
    <mergeCell ref="D31:F31"/>
    <mergeCell ref="G31:H31"/>
    <mergeCell ref="I31:J31"/>
    <mergeCell ref="A32:C32"/>
    <mergeCell ref="D32:F32"/>
    <mergeCell ref="G32:H32"/>
    <mergeCell ref="I32:J32"/>
    <mergeCell ref="A38:C38"/>
    <mergeCell ref="D38:F38"/>
    <mergeCell ref="G38:H38"/>
    <mergeCell ref="I38:J38"/>
    <mergeCell ref="A39:C39"/>
    <mergeCell ref="D39:F39"/>
    <mergeCell ref="G39:H39"/>
    <mergeCell ref="I39:J39"/>
    <mergeCell ref="A36:C36"/>
    <mergeCell ref="D36:F36"/>
    <mergeCell ref="G36:H36"/>
    <mergeCell ref="I36:J36"/>
    <mergeCell ref="A37:C37"/>
    <mergeCell ref="D37:F37"/>
    <mergeCell ref="G37:H37"/>
    <mergeCell ref="I37:J37"/>
    <mergeCell ref="A42:C42"/>
    <mergeCell ref="D42:F42"/>
    <mergeCell ref="G42:H42"/>
    <mergeCell ref="I42:J42"/>
    <mergeCell ref="A43:C43"/>
    <mergeCell ref="D43:F43"/>
    <mergeCell ref="G43:H43"/>
    <mergeCell ref="I43:J43"/>
    <mergeCell ref="A40:C40"/>
    <mergeCell ref="D40:F40"/>
    <mergeCell ref="G40:H40"/>
    <mergeCell ref="I40:J40"/>
    <mergeCell ref="A41:C41"/>
    <mergeCell ref="D41:F41"/>
    <mergeCell ref="G41:H41"/>
    <mergeCell ref="I41:J41"/>
    <mergeCell ref="A35:C35"/>
    <mergeCell ref="D35:F35"/>
    <mergeCell ref="G35:H35"/>
    <mergeCell ref="I35:J35"/>
    <mergeCell ref="O11:P11"/>
    <mergeCell ref="O12:P12"/>
    <mergeCell ref="O13:P13"/>
    <mergeCell ref="O14:P14"/>
    <mergeCell ref="Q11:R11"/>
    <mergeCell ref="Q12:R12"/>
    <mergeCell ref="Q13:R13"/>
    <mergeCell ref="Q14:R14"/>
    <mergeCell ref="K11:L11"/>
    <mergeCell ref="K12:L12"/>
    <mergeCell ref="K13:L13"/>
    <mergeCell ref="K14:L14"/>
    <mergeCell ref="M11:N11"/>
    <mergeCell ref="M12:N12"/>
    <mergeCell ref="M13:N13"/>
    <mergeCell ref="M14:N14"/>
    <mergeCell ref="A33:C33"/>
    <mergeCell ref="D33:F33"/>
    <mergeCell ref="G33:H33"/>
    <mergeCell ref="I33:J3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55" t="s">
        <v>167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8">
        <v>43723</v>
      </c>
      <c r="AJ1" s="128"/>
      <c r="AK1" s="128"/>
      <c r="AL1" s="128"/>
      <c r="AM1" s="128"/>
      <c r="AN1" s="128"/>
      <c r="AO1" s="128"/>
      <c r="AP1" s="3"/>
      <c r="AQ1" s="76"/>
      <c r="AR1" s="3"/>
      <c r="AS1" s="3"/>
      <c r="AT1" s="3"/>
    </row>
    <row r="2" spans="1:49" ht="33.75" customHeight="1" thickTop="1" thickBot="1" x14ac:dyDescent="0.4">
      <c r="A2" s="54" t="s">
        <v>166</v>
      </c>
      <c r="B2" s="51" t="str">
        <f>(A3)</f>
        <v>Szendrey</v>
      </c>
      <c r="C2" s="53"/>
      <c r="D2" s="51"/>
      <c r="E2" s="51"/>
      <c r="F2" s="52" t="str">
        <f>(A4)</f>
        <v>Bottyán</v>
      </c>
      <c r="G2" s="51"/>
      <c r="H2" s="51"/>
      <c r="I2" s="51"/>
      <c r="J2" s="52" t="str">
        <f>(A5)</f>
        <v>Mészáros Gy.</v>
      </c>
      <c r="K2" s="51"/>
      <c r="L2" s="51"/>
      <c r="M2" s="51"/>
      <c r="N2" s="52" t="str">
        <f>(A6)</f>
        <v>Simon F.</v>
      </c>
      <c r="O2" s="51"/>
      <c r="P2" s="51"/>
      <c r="Q2" s="51"/>
      <c r="R2" s="52" t="str">
        <f>(A7)</f>
        <v>Komáromi</v>
      </c>
      <c r="S2" s="51"/>
      <c r="T2" s="51"/>
      <c r="U2" s="51"/>
      <c r="V2" s="52" t="str">
        <f>(A8)</f>
        <v>Papp-Takács</v>
      </c>
      <c r="W2" s="51"/>
      <c r="X2" s="51"/>
      <c r="Y2" s="51"/>
      <c r="Z2" s="52" t="str">
        <f>(A9)</f>
        <v>Szegedi</v>
      </c>
      <c r="AA2" s="51"/>
      <c r="AB2" s="51"/>
      <c r="AC2" s="51"/>
      <c r="AD2" s="52" t="str">
        <f>(A10)</f>
        <v>Ürmös</v>
      </c>
      <c r="AE2" s="51"/>
      <c r="AF2" s="51"/>
      <c r="AG2" s="51"/>
      <c r="AH2" s="50"/>
      <c r="AI2" s="49" t="s">
        <v>9</v>
      </c>
      <c r="AJ2" s="48" t="s">
        <v>8</v>
      </c>
      <c r="AK2" s="48" t="s">
        <v>7</v>
      </c>
      <c r="AL2" s="48" t="s">
        <v>6</v>
      </c>
      <c r="AM2" s="47" t="s">
        <v>5</v>
      </c>
      <c r="AN2" s="47" t="s">
        <v>4</v>
      </c>
      <c r="AO2" s="46" t="s">
        <v>3</v>
      </c>
      <c r="AP2" s="3"/>
      <c r="AQ2" s="46" t="s">
        <v>2</v>
      </c>
      <c r="AR2" s="75"/>
      <c r="AS2" s="45" t="s">
        <v>1</v>
      </c>
      <c r="AT2" s="3"/>
    </row>
    <row r="3" spans="1:49" ht="16.5" thickTop="1" x14ac:dyDescent="0.2">
      <c r="A3" s="44" t="s">
        <v>161</v>
      </c>
      <c r="B3" s="43"/>
      <c r="C3" s="42"/>
      <c r="D3" s="42"/>
      <c r="E3" s="42"/>
      <c r="F3" s="41">
        <v>7</v>
      </c>
      <c r="G3" s="29">
        <f>(N42)</f>
        <v>1</v>
      </c>
      <c r="H3" s="29">
        <f>(P42)</f>
        <v>2</v>
      </c>
      <c r="I3" s="39" t="str">
        <f>IF(G3=".","-",IF(G3&gt;H3,"g",IF(G3=H3,"d","v")))</f>
        <v>v</v>
      </c>
      <c r="J3" s="41">
        <v>6</v>
      </c>
      <c r="K3" s="40">
        <f>(N37)</f>
        <v>1</v>
      </c>
      <c r="L3" s="40">
        <f>(P37)</f>
        <v>0</v>
      </c>
      <c r="M3" s="39" t="str">
        <f>IF(K3=".","-",IF(K3&gt;L3,"g",IF(K3=L3,"d","v")))</f>
        <v>g</v>
      </c>
      <c r="N3" s="41">
        <v>5</v>
      </c>
      <c r="O3" s="40">
        <f>(N32)</f>
        <v>1</v>
      </c>
      <c r="P3" s="40">
        <f>(P32)</f>
        <v>1</v>
      </c>
      <c r="Q3" s="39" t="str">
        <f>IF(O3=".","-",IF(O3&gt;P3,"g",IF(O3=P3,"d","v")))</f>
        <v>d</v>
      </c>
      <c r="R3" s="41">
        <v>4</v>
      </c>
      <c r="S3" s="40">
        <f>(N27)</f>
        <v>2</v>
      </c>
      <c r="T3" s="40">
        <f>(P27)</f>
        <v>2</v>
      </c>
      <c r="U3" s="39" t="str">
        <f>IF(S3=".","-",IF(S3&gt;T3,"g",IF(S3=T3,"d","v")))</f>
        <v>d</v>
      </c>
      <c r="V3" s="41">
        <v>3</v>
      </c>
      <c r="W3" s="40">
        <f>(N22)</f>
        <v>1</v>
      </c>
      <c r="X3" s="40">
        <f>(P22)</f>
        <v>2</v>
      </c>
      <c r="Y3" s="39" t="str">
        <f>IF(W3=".","-",IF(W3&gt;X3,"g",IF(W3=X3,"d","v")))</f>
        <v>v</v>
      </c>
      <c r="Z3" s="41">
        <v>2</v>
      </c>
      <c r="AA3" s="40">
        <f>(N17)</f>
        <v>1</v>
      </c>
      <c r="AB3" s="40">
        <f>(P17)</f>
        <v>1</v>
      </c>
      <c r="AC3" s="39" t="str">
        <f t="shared" ref="AC3:AC8" si="0">IF(AA3=".","-",IF(AA3&gt;AB3,"g",IF(AA3=AB3,"d","v")))</f>
        <v>d</v>
      </c>
      <c r="AD3" s="41">
        <v>1</v>
      </c>
      <c r="AE3" s="40">
        <f>(N12)</f>
        <v>4</v>
      </c>
      <c r="AF3" s="40">
        <f>(P12)</f>
        <v>0</v>
      </c>
      <c r="AG3" s="39" t="str">
        <f t="shared" ref="AG3:AG9" si="1">IF(AE3=".","-",IF(AE3&gt;AF3,"g",IF(AE3=AF3,"d","v")))</f>
        <v>g</v>
      </c>
      <c r="AH3" s="63"/>
      <c r="AI3" s="38">
        <f t="shared" ref="AI3:AI10" si="2">SUM(AJ3:AL3)</f>
        <v>7</v>
      </c>
      <c r="AJ3" s="37">
        <f t="shared" ref="AJ3:AJ10" si="3">COUNTIF(B3:AG3,"g")</f>
        <v>2</v>
      </c>
      <c r="AK3" s="37">
        <f t="shared" ref="AK3:AK10" si="4">COUNTIF(B3:AG3,"d")</f>
        <v>3</v>
      </c>
      <c r="AL3" s="37">
        <f t="shared" ref="AL3:AL10" si="5">COUNTIF(B3:AG3,"v")</f>
        <v>2</v>
      </c>
      <c r="AM3" s="28">
        <f>SUM(IF(G3&lt;&gt;".",G3)+IF(K3&lt;&gt;".",K3)+IF(O3&lt;&gt;".",O3)+IF(S3&lt;&gt;".",S3)+IF(W3&lt;&gt;".",W3)+IF(AA3&lt;&gt;".",AA3)+IF(AE3&lt;&gt;".",AE3))</f>
        <v>11</v>
      </c>
      <c r="AN3" s="28">
        <f>SUM(IF(H3&lt;&gt;".",H3)+IF(L3&lt;&gt;".",L3)+IF(P3&lt;&gt;".",P3)+IF(T3&lt;&gt;".",T3)+IF(X3&lt;&gt;".",X3)+IF(AB3&lt;&gt;".",AB3)+IF(AF3&lt;&gt;".",AF3))</f>
        <v>8</v>
      </c>
      <c r="AO3" s="36">
        <f t="shared" ref="AO3:AO10" si="6">SUM(AJ3*3+AK3*1)</f>
        <v>9</v>
      </c>
      <c r="AP3" s="4"/>
      <c r="AQ3" s="25">
        <f t="shared" ref="AQ3:AQ10" si="7">RANK(AO3,$AO$3:$AO$10,0)</f>
        <v>4</v>
      </c>
      <c r="AR3" s="72"/>
      <c r="AS3" s="71">
        <f t="shared" ref="AS3:AS10" si="8">SUM(AM3-AN3)</f>
        <v>3</v>
      </c>
      <c r="AT3" s="3"/>
      <c r="AV3" s="74">
        <v>4</v>
      </c>
      <c r="AW3" s="74"/>
    </row>
    <row r="4" spans="1:49" ht="15.75" x14ac:dyDescent="0.2">
      <c r="A4" s="35" t="s">
        <v>162</v>
      </c>
      <c r="B4" s="32">
        <v>7</v>
      </c>
      <c r="C4" s="29">
        <f>(P42)</f>
        <v>2</v>
      </c>
      <c r="D4" s="29">
        <f>(N42)</f>
        <v>1</v>
      </c>
      <c r="E4" s="31" t="str">
        <f t="shared" ref="E4:E10" si="9">IF(C4=".","-",IF(C4&gt;D4,"g",IF(C4=D4,"d","v")))</f>
        <v>g</v>
      </c>
      <c r="F4" s="34"/>
      <c r="G4" s="33"/>
      <c r="H4" s="33"/>
      <c r="I4" s="33"/>
      <c r="J4" s="32">
        <v>5</v>
      </c>
      <c r="K4" s="29">
        <f>(N33)</f>
        <v>1</v>
      </c>
      <c r="L4" s="29">
        <f>(P33)</f>
        <v>1</v>
      </c>
      <c r="M4" s="31" t="str">
        <f>IF(K4=".","-",IF(K4&gt;L4,"g",IF(K4=L4,"d","v")))</f>
        <v>d</v>
      </c>
      <c r="N4" s="32">
        <v>4</v>
      </c>
      <c r="O4" s="29">
        <f>(N28)</f>
        <v>2</v>
      </c>
      <c r="P4" s="29">
        <f>(P28)</f>
        <v>0</v>
      </c>
      <c r="Q4" s="31" t="str">
        <f>IF(O4=".","-",IF(O4&gt;P4,"g",IF(O4=P4,"d","v")))</f>
        <v>g</v>
      </c>
      <c r="R4" s="32">
        <v>3</v>
      </c>
      <c r="S4" s="29">
        <f>(N23)</f>
        <v>2</v>
      </c>
      <c r="T4" s="29">
        <f>(P23)</f>
        <v>0</v>
      </c>
      <c r="U4" s="31" t="str">
        <f>IF(S4=".","-",IF(S4&gt;T4,"g",IF(S4=T4,"d","v")))</f>
        <v>g</v>
      </c>
      <c r="V4" s="32">
        <v>2</v>
      </c>
      <c r="W4" s="29">
        <f>(N18)</f>
        <v>2</v>
      </c>
      <c r="X4" s="29">
        <f>(P18)</f>
        <v>0</v>
      </c>
      <c r="Y4" s="31" t="str">
        <f>IF(W4=".","-",IF(W4&gt;X4,"g",IF(W4=X4,"d","v")))</f>
        <v>g</v>
      </c>
      <c r="Z4" s="32">
        <v>1</v>
      </c>
      <c r="AA4" s="29">
        <f>(N13)</f>
        <v>1</v>
      </c>
      <c r="AB4" s="29">
        <f>(P13)</f>
        <v>0</v>
      </c>
      <c r="AC4" s="31" t="str">
        <f t="shared" si="0"/>
        <v>g</v>
      </c>
      <c r="AD4" s="32">
        <v>6</v>
      </c>
      <c r="AE4" s="29">
        <f>(N38)</f>
        <v>1</v>
      </c>
      <c r="AF4" s="29">
        <f>(P38)</f>
        <v>0</v>
      </c>
      <c r="AG4" s="31" t="str">
        <f t="shared" si="1"/>
        <v>g</v>
      </c>
      <c r="AH4" s="62"/>
      <c r="AI4" s="30">
        <f t="shared" si="2"/>
        <v>7</v>
      </c>
      <c r="AJ4" s="29">
        <f t="shared" si="3"/>
        <v>6</v>
      </c>
      <c r="AK4" s="29">
        <f t="shared" si="4"/>
        <v>1</v>
      </c>
      <c r="AL4" s="29">
        <f t="shared" si="5"/>
        <v>0</v>
      </c>
      <c r="AM4" s="28">
        <f>SUM(IF(C4&lt;&gt;".",C4)+IF(K4&lt;&gt;".",K4)+IF(O4&lt;&gt;".",O4)+IF(S4&lt;&gt;".",S4)+IF(W4&lt;&gt;".",W4)+IF(AA4&lt;&gt;".",AA4)+IF(AE4&lt;&gt;".",AE4))</f>
        <v>11</v>
      </c>
      <c r="AN4" s="28">
        <f>SUM(IF(D4&lt;&gt;".",D4)+IF(L4&lt;&gt;".",L4)+IF(P4&lt;&gt;".",P4)+IF(T4&lt;&gt;".",T4)+IF(X4&lt;&gt;".",X4)+IF(AB4&lt;&gt;".",AB4)+IF(AF4&lt;&gt;".",AF4))</f>
        <v>2</v>
      </c>
      <c r="AO4" s="27">
        <f t="shared" si="6"/>
        <v>19</v>
      </c>
      <c r="AP4" s="4"/>
      <c r="AQ4" s="25">
        <f t="shared" si="7"/>
        <v>1</v>
      </c>
      <c r="AR4" s="72"/>
      <c r="AS4" s="71">
        <f t="shared" si="8"/>
        <v>9</v>
      </c>
      <c r="AT4" s="3"/>
      <c r="AV4" s="91">
        <v>1</v>
      </c>
    </row>
    <row r="5" spans="1:49" ht="15.75" x14ac:dyDescent="0.2">
      <c r="A5" s="35" t="s">
        <v>121</v>
      </c>
      <c r="B5" s="32">
        <v>6</v>
      </c>
      <c r="C5" s="29">
        <f>(P37)</f>
        <v>0</v>
      </c>
      <c r="D5" s="29">
        <f>(N37)</f>
        <v>1</v>
      </c>
      <c r="E5" s="31" t="str">
        <f t="shared" si="9"/>
        <v>v</v>
      </c>
      <c r="F5" s="32">
        <v>5</v>
      </c>
      <c r="G5" s="29">
        <f>(P33)</f>
        <v>1</v>
      </c>
      <c r="H5" s="29">
        <f>(N33)</f>
        <v>1</v>
      </c>
      <c r="I5" s="31" t="str">
        <f t="shared" ref="I5:I10" si="10">IF(G5=".","-",IF(G5&gt;H5,"g",IF(G5=H5,"d","v")))</f>
        <v>d</v>
      </c>
      <c r="J5" s="34"/>
      <c r="K5" s="33"/>
      <c r="L5" s="33"/>
      <c r="M5" s="33"/>
      <c r="N5" s="32">
        <v>3</v>
      </c>
      <c r="O5" s="29">
        <f>(N24)</f>
        <v>1</v>
      </c>
      <c r="P5" s="29">
        <f>(P24)</f>
        <v>0</v>
      </c>
      <c r="Q5" s="31" t="str">
        <f>IF(O5=".","-",IF(O5&gt;P5,"g",IF(O5=P5,"d","v")))</f>
        <v>g</v>
      </c>
      <c r="R5" s="32">
        <v>2</v>
      </c>
      <c r="S5" s="29">
        <f>(N19)</f>
        <v>0</v>
      </c>
      <c r="T5" s="29">
        <f>(P19)</f>
        <v>2</v>
      </c>
      <c r="U5" s="31" t="str">
        <f>IF(S5=".","-",IF(S5&gt;T5,"g",IF(S5=T5,"d","v")))</f>
        <v>v</v>
      </c>
      <c r="V5" s="32">
        <v>1</v>
      </c>
      <c r="W5" s="29">
        <f>(N14)</f>
        <v>1</v>
      </c>
      <c r="X5" s="29">
        <f>(P14)</f>
        <v>0</v>
      </c>
      <c r="Y5" s="31" t="str">
        <f>IF(W5=".","-",IF(W5&gt;X5,"g",IF(W5=X5,"d","v")))</f>
        <v>g</v>
      </c>
      <c r="Z5" s="32">
        <v>7</v>
      </c>
      <c r="AA5" s="29">
        <f>(N43)</f>
        <v>1</v>
      </c>
      <c r="AB5" s="29">
        <f>(P43)</f>
        <v>0</v>
      </c>
      <c r="AC5" s="31" t="str">
        <f t="shared" si="0"/>
        <v>g</v>
      </c>
      <c r="AD5" s="32">
        <v>4</v>
      </c>
      <c r="AE5" s="29">
        <f>(N29)</f>
        <v>2</v>
      </c>
      <c r="AF5" s="29">
        <f>(P29)</f>
        <v>0</v>
      </c>
      <c r="AG5" s="31" t="str">
        <f t="shared" si="1"/>
        <v>g</v>
      </c>
      <c r="AH5" s="62"/>
      <c r="AI5" s="30">
        <f t="shared" si="2"/>
        <v>7</v>
      </c>
      <c r="AJ5" s="29">
        <f t="shared" si="3"/>
        <v>4</v>
      </c>
      <c r="AK5" s="29">
        <f t="shared" si="4"/>
        <v>1</v>
      </c>
      <c r="AL5" s="29">
        <f t="shared" si="5"/>
        <v>2</v>
      </c>
      <c r="AM5" s="28">
        <f>SUM(IF(C5&lt;&gt;".",C5)+IF(G5&lt;&gt;".",G5)+IF(O5&lt;&gt;".",O5)+IF(S5&lt;&gt;".",S5)+IF(W5&lt;&gt;".",W5)+IF(AA5&lt;&gt;".",AA5)+IF(AE5&lt;&gt;".",AE5))</f>
        <v>6</v>
      </c>
      <c r="AN5" s="28">
        <f>SUM(IF(D5&lt;&gt;".",D5)+IF(H5&lt;&gt;".",H5)+IF(P5&lt;&gt;".",P5)+IF(T5&lt;&gt;".",T5)+IF(X5&lt;&gt;".",X5)+IF(AB5&lt;&gt;".",AB5)+IF(AF5&lt;&gt;".",AF5))</f>
        <v>4</v>
      </c>
      <c r="AO5" s="27">
        <f t="shared" si="6"/>
        <v>13</v>
      </c>
      <c r="AP5" s="4"/>
      <c r="AQ5" s="25">
        <f t="shared" si="7"/>
        <v>2</v>
      </c>
      <c r="AR5" s="72"/>
      <c r="AS5" s="71">
        <f t="shared" si="8"/>
        <v>2</v>
      </c>
      <c r="AT5" s="3"/>
      <c r="AV5" s="91">
        <v>2</v>
      </c>
    </row>
    <row r="6" spans="1:49" ht="15.75" x14ac:dyDescent="0.2">
      <c r="A6" s="35" t="s">
        <v>127</v>
      </c>
      <c r="B6" s="32">
        <v>5</v>
      </c>
      <c r="C6" s="29">
        <f>(P32)</f>
        <v>1</v>
      </c>
      <c r="D6" s="29">
        <f>(N32)</f>
        <v>1</v>
      </c>
      <c r="E6" s="31" t="str">
        <f t="shared" si="9"/>
        <v>d</v>
      </c>
      <c r="F6" s="32">
        <v>4</v>
      </c>
      <c r="G6" s="29">
        <f>(P28)</f>
        <v>0</v>
      </c>
      <c r="H6" s="29">
        <f>(N28)</f>
        <v>2</v>
      </c>
      <c r="I6" s="31" t="str">
        <f t="shared" si="10"/>
        <v>v</v>
      </c>
      <c r="J6" s="32">
        <v>3</v>
      </c>
      <c r="K6" s="29">
        <f>(P24)</f>
        <v>0</v>
      </c>
      <c r="L6" s="29">
        <f>(N24)</f>
        <v>1</v>
      </c>
      <c r="M6" s="31" t="str">
        <f>IF(K6=".","-",IF(K6&gt;L6,"g",IF(K6=L6,"d","v")))</f>
        <v>v</v>
      </c>
      <c r="N6" s="34"/>
      <c r="O6" s="33"/>
      <c r="P6" s="33"/>
      <c r="Q6" s="33"/>
      <c r="R6" s="32">
        <v>1</v>
      </c>
      <c r="S6" s="29">
        <f>(N15)</f>
        <v>4</v>
      </c>
      <c r="T6" s="29">
        <f>(P15)</f>
        <v>0</v>
      </c>
      <c r="U6" s="31" t="str">
        <f>IF(S6=".","-",IF(S6&gt;T6,"g",IF(S6=T6,"d","v")))</f>
        <v>g</v>
      </c>
      <c r="V6" s="32">
        <v>7</v>
      </c>
      <c r="W6" s="29">
        <f>(N44)</f>
        <v>2</v>
      </c>
      <c r="X6" s="29">
        <f>(P44)</f>
        <v>1</v>
      </c>
      <c r="Y6" s="31" t="str">
        <f>IF(W6=".","-",IF(W6&gt;X6,"g",IF(W6=X6,"d","v")))</f>
        <v>g</v>
      </c>
      <c r="Z6" s="32">
        <v>6</v>
      </c>
      <c r="AA6" s="29">
        <f>(N39)</f>
        <v>1</v>
      </c>
      <c r="AB6" s="29">
        <f>(P39)</f>
        <v>0</v>
      </c>
      <c r="AC6" s="31" t="str">
        <f t="shared" si="0"/>
        <v>g</v>
      </c>
      <c r="AD6" s="32">
        <v>2</v>
      </c>
      <c r="AE6" s="29">
        <f>(N20)</f>
        <v>2</v>
      </c>
      <c r="AF6" s="29">
        <f>(P20)</f>
        <v>1</v>
      </c>
      <c r="AG6" s="31" t="str">
        <f t="shared" si="1"/>
        <v>g</v>
      </c>
      <c r="AH6" s="62"/>
      <c r="AI6" s="30">
        <f t="shared" si="2"/>
        <v>7</v>
      </c>
      <c r="AJ6" s="29">
        <f t="shared" si="3"/>
        <v>4</v>
      </c>
      <c r="AK6" s="29">
        <f t="shared" si="4"/>
        <v>1</v>
      </c>
      <c r="AL6" s="29">
        <f t="shared" si="5"/>
        <v>2</v>
      </c>
      <c r="AM6" s="28">
        <f>SUM(IF(C6&lt;&gt;".",C6)+IF(G6&lt;&gt;".",G6)+IF(K6&lt;&gt;".",K6)+IF(S6&lt;&gt;".",S6)+IF(W6&lt;&gt;".",W6)+IF(AA6&lt;&gt;".",AA6)+IF(AE6&lt;&gt;".",AE6))</f>
        <v>10</v>
      </c>
      <c r="AN6" s="28">
        <f>SUM(IF(D6&lt;&gt;".",D6)+IF(H6&lt;&gt;".",H6)+IF(L6&lt;&gt;".",L6)+IF(T6&lt;&gt;".",T6)+IF(X6&lt;&gt;".",X6)+IF(AB6&lt;&gt;".",AB6)+IF(AF6&lt;&gt;".",AF6))</f>
        <v>6</v>
      </c>
      <c r="AO6" s="27">
        <f t="shared" si="6"/>
        <v>13</v>
      </c>
      <c r="AP6" s="4"/>
      <c r="AQ6" s="25">
        <f t="shared" si="7"/>
        <v>2</v>
      </c>
      <c r="AR6" s="72"/>
      <c r="AS6" s="71">
        <f t="shared" si="8"/>
        <v>4</v>
      </c>
      <c r="AT6" s="3"/>
      <c r="AV6" s="74">
        <v>3</v>
      </c>
      <c r="AW6" s="74"/>
    </row>
    <row r="7" spans="1:49" ht="15.75" x14ac:dyDescent="0.2">
      <c r="A7" s="35" t="s">
        <v>133</v>
      </c>
      <c r="B7" s="32">
        <v>4</v>
      </c>
      <c r="C7" s="29">
        <f>(P27)</f>
        <v>2</v>
      </c>
      <c r="D7" s="29">
        <f>(N27)</f>
        <v>2</v>
      </c>
      <c r="E7" s="31" t="str">
        <f t="shared" si="9"/>
        <v>d</v>
      </c>
      <c r="F7" s="32">
        <v>3</v>
      </c>
      <c r="G7" s="29">
        <f>(P23)</f>
        <v>0</v>
      </c>
      <c r="H7" s="29">
        <f>(N23)</f>
        <v>2</v>
      </c>
      <c r="I7" s="31" t="str">
        <f t="shared" si="10"/>
        <v>v</v>
      </c>
      <c r="J7" s="32">
        <v>2</v>
      </c>
      <c r="K7" s="29">
        <f>(P19)</f>
        <v>2</v>
      </c>
      <c r="L7" s="29">
        <f>(N19)</f>
        <v>0</v>
      </c>
      <c r="M7" s="31" t="str">
        <f>IF(K7=".","-",IF(K7&gt;L7,"g",IF(K7=L7,"d","v")))</f>
        <v>g</v>
      </c>
      <c r="N7" s="32">
        <v>1</v>
      </c>
      <c r="O7" s="29">
        <f>(P15)</f>
        <v>0</v>
      </c>
      <c r="P7" s="29">
        <f>(N15)</f>
        <v>4</v>
      </c>
      <c r="Q7" s="31" t="str">
        <f>IF(O7=".","-",IF(O7&gt;P7,"g",IF(O7=P7,"d","v")))</f>
        <v>v</v>
      </c>
      <c r="R7" s="34"/>
      <c r="S7" s="33"/>
      <c r="T7" s="33"/>
      <c r="U7" s="33"/>
      <c r="V7" s="32">
        <v>6</v>
      </c>
      <c r="W7" s="29">
        <f>(N40)</f>
        <v>0</v>
      </c>
      <c r="X7" s="29">
        <f>(P40)</f>
        <v>0</v>
      </c>
      <c r="Y7" s="31" t="str">
        <f>IF(W7=".","-",IF(W7&gt;X7,"g",IF(W7=X7,"d","v")))</f>
        <v>d</v>
      </c>
      <c r="Z7" s="32">
        <v>5</v>
      </c>
      <c r="AA7" s="29">
        <f>(N34)</f>
        <v>1</v>
      </c>
      <c r="AB7" s="29">
        <f>(P34)</f>
        <v>0</v>
      </c>
      <c r="AC7" s="31" t="str">
        <f t="shared" si="0"/>
        <v>g</v>
      </c>
      <c r="AD7" s="32">
        <v>7</v>
      </c>
      <c r="AE7" s="29">
        <f>(N45)</f>
        <v>1</v>
      </c>
      <c r="AF7" s="29">
        <f>(P45)</f>
        <v>1</v>
      </c>
      <c r="AG7" s="31" t="str">
        <f t="shared" si="1"/>
        <v>d</v>
      </c>
      <c r="AH7" s="62"/>
      <c r="AI7" s="30">
        <f t="shared" si="2"/>
        <v>7</v>
      </c>
      <c r="AJ7" s="29">
        <f t="shared" si="3"/>
        <v>2</v>
      </c>
      <c r="AK7" s="29">
        <f t="shared" si="4"/>
        <v>3</v>
      </c>
      <c r="AL7" s="29">
        <f t="shared" si="5"/>
        <v>2</v>
      </c>
      <c r="AM7" s="28">
        <f>SUM(IF(C7&lt;&gt;".",C7)+IF(G7&lt;&gt;".",G7)+IF(K7&lt;&gt;".",K7)+IF(O7&lt;&gt;".",O7)+IF(W7&lt;&gt;".",W7)+IF(AA7&lt;&gt;".",AA7)+IF(AE7&lt;&gt;".",AE7))</f>
        <v>6</v>
      </c>
      <c r="AN7" s="28">
        <f>SUM(IF(D7&lt;&gt;".",D7)+IF(H7&lt;&gt;".",H7)+IF(L7&lt;&gt;".",L7)+IF(P7&lt;&gt;".",P7)+IF(X7&lt;&gt;".",X7)+IF(AB7&lt;&gt;".",AB7)+IF(AF7&lt;&gt;".",AF7))</f>
        <v>9</v>
      </c>
      <c r="AO7" s="27">
        <f t="shared" si="6"/>
        <v>9</v>
      </c>
      <c r="AP7" s="4"/>
      <c r="AQ7" s="25">
        <f t="shared" si="7"/>
        <v>4</v>
      </c>
      <c r="AR7" s="72"/>
      <c r="AS7" s="71">
        <f t="shared" si="8"/>
        <v>-3</v>
      </c>
      <c r="AT7" s="3"/>
      <c r="AV7" s="91">
        <v>5</v>
      </c>
    </row>
    <row r="8" spans="1:49" ht="15.75" x14ac:dyDescent="0.2">
      <c r="A8" s="35" t="s">
        <v>163</v>
      </c>
      <c r="B8" s="32">
        <v>3</v>
      </c>
      <c r="C8" s="29">
        <f>(P22)</f>
        <v>2</v>
      </c>
      <c r="D8" s="29">
        <f>(N22)</f>
        <v>1</v>
      </c>
      <c r="E8" s="31" t="str">
        <f t="shared" si="9"/>
        <v>g</v>
      </c>
      <c r="F8" s="32">
        <v>2</v>
      </c>
      <c r="G8" s="29">
        <f>(P18)</f>
        <v>0</v>
      </c>
      <c r="H8" s="29">
        <f>(N18)</f>
        <v>2</v>
      </c>
      <c r="I8" s="31" t="str">
        <f t="shared" si="10"/>
        <v>v</v>
      </c>
      <c r="J8" s="32">
        <v>1</v>
      </c>
      <c r="K8" s="29">
        <f>(P14)</f>
        <v>0</v>
      </c>
      <c r="L8" s="29">
        <f>(N14)</f>
        <v>1</v>
      </c>
      <c r="M8" s="31" t="str">
        <f>IF(K8=".","-",IF(K8&gt;L8,"g",IF(K8=L8,"d","v")))</f>
        <v>v</v>
      </c>
      <c r="N8" s="32">
        <v>7</v>
      </c>
      <c r="O8" s="29">
        <f>(P44)</f>
        <v>1</v>
      </c>
      <c r="P8" s="29">
        <f>(N44)</f>
        <v>2</v>
      </c>
      <c r="Q8" s="31" t="str">
        <f>IF(O8=".","-",IF(O8&gt;P8,"g",IF(O8=P8,"d","v")))</f>
        <v>v</v>
      </c>
      <c r="R8" s="32">
        <v>6</v>
      </c>
      <c r="S8" s="29">
        <f>(P40)</f>
        <v>0</v>
      </c>
      <c r="T8" s="29">
        <f>(N40)</f>
        <v>0</v>
      </c>
      <c r="U8" s="31" t="str">
        <f>IF(S8=".","-",IF(S8&gt;T8,"g",IF(S8=T8,"d","v")))</f>
        <v>d</v>
      </c>
      <c r="V8" s="34"/>
      <c r="W8" s="33"/>
      <c r="X8" s="33"/>
      <c r="Y8" s="33"/>
      <c r="Z8" s="32">
        <v>4</v>
      </c>
      <c r="AA8" s="29">
        <f>(N30)</f>
        <v>0</v>
      </c>
      <c r="AB8" s="29">
        <f>(P30)</f>
        <v>1</v>
      </c>
      <c r="AC8" s="31" t="str">
        <f t="shared" si="0"/>
        <v>v</v>
      </c>
      <c r="AD8" s="32">
        <v>5</v>
      </c>
      <c r="AE8" s="29">
        <f>(N35)</f>
        <v>2</v>
      </c>
      <c r="AF8" s="29">
        <f>(P35)</f>
        <v>0</v>
      </c>
      <c r="AG8" s="31" t="str">
        <f t="shared" si="1"/>
        <v>g</v>
      </c>
      <c r="AH8" s="62"/>
      <c r="AI8" s="30">
        <f t="shared" si="2"/>
        <v>7</v>
      </c>
      <c r="AJ8" s="29">
        <f t="shared" si="3"/>
        <v>2</v>
      </c>
      <c r="AK8" s="29">
        <f t="shared" si="4"/>
        <v>1</v>
      </c>
      <c r="AL8" s="29">
        <f t="shared" si="5"/>
        <v>4</v>
      </c>
      <c r="AM8" s="28">
        <f>SUM(IF(C8&lt;&gt;".",C8)+IF(G8&lt;&gt;".",G8)+IF(K8&lt;&gt;".",K8)+IF(S8&lt;&gt;".",S8)+IF(O8&lt;&gt;".",O8)+IF(AA8&lt;&gt;".",AA8)+IF(AE8&lt;&gt;".",AE8))</f>
        <v>5</v>
      </c>
      <c r="AN8" s="28">
        <f>SUM(IF(D8&lt;&gt;".",D8)+IF(H8&lt;&gt;".",H8)+IF(L8&lt;&gt;".",L8)+IF(T8&lt;&gt;".",T8)+IF(P8&lt;&gt;".",P8)+IF(AB8&lt;&gt;".",AB8)+IF(AF8&lt;&gt;".",AF8))</f>
        <v>7</v>
      </c>
      <c r="AO8" s="27">
        <f t="shared" si="6"/>
        <v>7</v>
      </c>
      <c r="AP8" s="4"/>
      <c r="AQ8" s="25">
        <f t="shared" si="7"/>
        <v>6</v>
      </c>
      <c r="AR8" s="72"/>
      <c r="AS8" s="71">
        <f t="shared" si="8"/>
        <v>-2</v>
      </c>
      <c r="AT8" s="3"/>
      <c r="AV8" s="74">
        <v>6</v>
      </c>
      <c r="AW8" s="73"/>
    </row>
    <row r="9" spans="1:49" ht="15.75" x14ac:dyDescent="0.2">
      <c r="A9" s="35" t="s">
        <v>164</v>
      </c>
      <c r="B9" s="32">
        <v>2</v>
      </c>
      <c r="C9" s="29">
        <f>(P17)</f>
        <v>1</v>
      </c>
      <c r="D9" s="29">
        <f>(N17)</f>
        <v>1</v>
      </c>
      <c r="E9" s="31" t="str">
        <f t="shared" si="9"/>
        <v>d</v>
      </c>
      <c r="F9" s="32">
        <v>1</v>
      </c>
      <c r="G9" s="29">
        <f>(P13)</f>
        <v>0</v>
      </c>
      <c r="H9" s="29">
        <f>(N13)</f>
        <v>1</v>
      </c>
      <c r="I9" s="31" t="str">
        <f t="shared" si="10"/>
        <v>v</v>
      </c>
      <c r="J9" s="32">
        <v>7</v>
      </c>
      <c r="K9" s="29">
        <f>(P43)</f>
        <v>0</v>
      </c>
      <c r="L9" s="29">
        <f>(N43)</f>
        <v>1</v>
      </c>
      <c r="M9" s="31" t="str">
        <f>IF(K9=".","-",IF(K9&gt;L9,"g",IF(K9=L9,"d","v")))</f>
        <v>v</v>
      </c>
      <c r="N9" s="32">
        <v>6</v>
      </c>
      <c r="O9" s="29">
        <f>(P39)</f>
        <v>0</v>
      </c>
      <c r="P9" s="29">
        <f>(N39)</f>
        <v>1</v>
      </c>
      <c r="Q9" s="31" t="str">
        <f>IF(O9=".","-",IF(O9&gt;P9,"g",IF(O9=P9,"d","v")))</f>
        <v>v</v>
      </c>
      <c r="R9" s="32">
        <v>5</v>
      </c>
      <c r="S9" s="29">
        <f>(P34)</f>
        <v>0</v>
      </c>
      <c r="T9" s="29">
        <f>(N34)</f>
        <v>1</v>
      </c>
      <c r="U9" s="31" t="str">
        <f>IF(S9=".","-",IF(S9&gt;T9,"g",IF(S9=T9,"d","v")))</f>
        <v>v</v>
      </c>
      <c r="V9" s="32">
        <v>4</v>
      </c>
      <c r="W9" s="29">
        <f>(P30)</f>
        <v>1</v>
      </c>
      <c r="X9" s="29">
        <f>(N30)</f>
        <v>0</v>
      </c>
      <c r="Y9" s="31" t="str">
        <f>IF(W9=".","-",IF(W9&gt;X9,"g",IF(W9=X9,"d","v")))</f>
        <v>g</v>
      </c>
      <c r="Z9" s="34"/>
      <c r="AA9" s="33"/>
      <c r="AB9" s="33"/>
      <c r="AC9" s="33"/>
      <c r="AD9" s="32">
        <v>3</v>
      </c>
      <c r="AE9" s="29">
        <f>(N25)</f>
        <v>1</v>
      </c>
      <c r="AF9" s="29">
        <f>(P25)</f>
        <v>2</v>
      </c>
      <c r="AG9" s="31" t="str">
        <f t="shared" si="1"/>
        <v>v</v>
      </c>
      <c r="AH9" s="62"/>
      <c r="AI9" s="30">
        <f t="shared" si="2"/>
        <v>7</v>
      </c>
      <c r="AJ9" s="29">
        <f t="shared" si="3"/>
        <v>1</v>
      </c>
      <c r="AK9" s="29">
        <f t="shared" si="4"/>
        <v>1</v>
      </c>
      <c r="AL9" s="29">
        <f t="shared" si="5"/>
        <v>5</v>
      </c>
      <c r="AM9" s="28">
        <f>SUM(IF(C9&lt;&gt;".",C9)+IF(G9&lt;&gt;".",G9)+IF(K9&lt;&gt;".",K9)+IF(S9&lt;&gt;".",S9)+IF(W9&lt;&gt;".",W9)+IF(O9&lt;&gt;".",O9)+IF(AE9&lt;&gt;".",AE9))</f>
        <v>3</v>
      </c>
      <c r="AN9" s="28">
        <f>SUM(IF(D9&lt;&gt;".",D9)+IF(H9&lt;&gt;".",H9)+IF(L9&lt;&gt;".",L9)+IF(T9&lt;&gt;".",T9)+IF(X9&lt;&gt;".",X9)+IF(P9&lt;&gt;".",P9)+IF(AF9&lt;&gt;".",AF9))</f>
        <v>7</v>
      </c>
      <c r="AO9" s="27">
        <f t="shared" si="6"/>
        <v>4</v>
      </c>
      <c r="AP9" s="26"/>
      <c r="AQ9" s="25">
        <f t="shared" si="7"/>
        <v>7</v>
      </c>
      <c r="AR9" s="72"/>
      <c r="AS9" s="71">
        <f t="shared" si="8"/>
        <v>-4</v>
      </c>
      <c r="AT9" s="3"/>
      <c r="AV9" s="91">
        <v>8</v>
      </c>
    </row>
    <row r="10" spans="1:49" s="10" customFormat="1" ht="16.5" thickBot="1" x14ac:dyDescent="0.25">
      <c r="A10" s="24" t="s">
        <v>165</v>
      </c>
      <c r="B10" s="23">
        <v>1</v>
      </c>
      <c r="C10" s="18">
        <f>(P12)</f>
        <v>0</v>
      </c>
      <c r="D10" s="18">
        <f>(N12)</f>
        <v>4</v>
      </c>
      <c r="E10" s="22" t="str">
        <f t="shared" si="9"/>
        <v>v</v>
      </c>
      <c r="F10" s="23">
        <v>6</v>
      </c>
      <c r="G10" s="18">
        <f>(P38)</f>
        <v>0</v>
      </c>
      <c r="H10" s="18">
        <f>(N38)</f>
        <v>1</v>
      </c>
      <c r="I10" s="22" t="str">
        <f t="shared" si="10"/>
        <v>v</v>
      </c>
      <c r="J10" s="23">
        <v>4</v>
      </c>
      <c r="K10" s="18">
        <f>(P29)</f>
        <v>0</v>
      </c>
      <c r="L10" s="18">
        <f>(N29)</f>
        <v>2</v>
      </c>
      <c r="M10" s="22" t="str">
        <f>IF(K10=".","-",IF(K10&gt;L10,"g",IF(K10=L10,"d","v")))</f>
        <v>v</v>
      </c>
      <c r="N10" s="23">
        <v>2</v>
      </c>
      <c r="O10" s="18">
        <f>(P20)</f>
        <v>1</v>
      </c>
      <c r="P10" s="18">
        <f>(N20)</f>
        <v>2</v>
      </c>
      <c r="Q10" s="22" t="str">
        <f>IF(O10=".","-",IF(O10&gt;P10,"g",IF(O10=P10,"d","v")))</f>
        <v>v</v>
      </c>
      <c r="R10" s="23">
        <v>7</v>
      </c>
      <c r="S10" s="18">
        <f>(P45)</f>
        <v>1</v>
      </c>
      <c r="T10" s="18">
        <f>(N45)</f>
        <v>1</v>
      </c>
      <c r="U10" s="22" t="str">
        <f>IF(S10=".","-",IF(S10&gt;T10,"g",IF(S10=T10,"d","v")))</f>
        <v>d</v>
      </c>
      <c r="V10" s="23">
        <v>5</v>
      </c>
      <c r="W10" s="18">
        <f>(P35)</f>
        <v>0</v>
      </c>
      <c r="X10" s="18">
        <f>(N35)</f>
        <v>2</v>
      </c>
      <c r="Y10" s="22" t="str">
        <f>IF(W10=".","-",IF(W10&gt;X10,"g",IF(W10=X10,"d","v")))</f>
        <v>v</v>
      </c>
      <c r="Z10" s="23">
        <v>3</v>
      </c>
      <c r="AA10" s="18">
        <f>(P25)</f>
        <v>2</v>
      </c>
      <c r="AB10" s="18">
        <f>(N25)</f>
        <v>1</v>
      </c>
      <c r="AC10" s="22" t="str">
        <f>IF(AA10=".","-",IF(AA10&gt;AB10,"g",IF(AA10=AB10,"d","v")))</f>
        <v>g</v>
      </c>
      <c r="AD10" s="21"/>
      <c r="AE10" s="20"/>
      <c r="AF10" s="20"/>
      <c r="AG10" s="20"/>
      <c r="AH10" s="50"/>
      <c r="AI10" s="19">
        <f t="shared" si="2"/>
        <v>7</v>
      </c>
      <c r="AJ10" s="18">
        <f t="shared" si="3"/>
        <v>1</v>
      </c>
      <c r="AK10" s="18">
        <f t="shared" si="4"/>
        <v>1</v>
      </c>
      <c r="AL10" s="18">
        <f t="shared" si="5"/>
        <v>5</v>
      </c>
      <c r="AM10" s="17">
        <f>SUM(IF(C10&lt;&gt;".",C10)+IF(G10&lt;&gt;".",G10)+IF(K10&lt;&gt;".",K10)+IF(S10&lt;&gt;".",S10)+IF(W10&lt;&gt;".",W10)+IF(AA10&lt;&gt;".",AA10)+IF(O10&lt;&gt;".",O10))</f>
        <v>4</v>
      </c>
      <c r="AN10" s="17">
        <f>SUM(IF(D10&lt;&gt;".",D10)+IF(H10&lt;&gt;".",H10)+IF(L10&lt;&gt;".",L10)+IF(T10&lt;&gt;".",T10)+IF(X10&lt;&gt;".",X10)+IF(AB10&lt;&gt;".",AB10)+IF(P10&lt;&gt;".",P10))</f>
        <v>13</v>
      </c>
      <c r="AO10" s="16">
        <f t="shared" si="6"/>
        <v>4</v>
      </c>
      <c r="AP10" s="4"/>
      <c r="AQ10" s="15">
        <f t="shared" si="7"/>
        <v>7</v>
      </c>
      <c r="AR10" s="72"/>
      <c r="AS10" s="71">
        <f t="shared" si="8"/>
        <v>-9</v>
      </c>
      <c r="AT10" s="4"/>
      <c r="AV10" s="92">
        <v>7</v>
      </c>
    </row>
    <row r="11" spans="1:49" s="10" customFormat="1" ht="3.75" customHeight="1" thickTop="1" x14ac:dyDescent="0.2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25" x14ac:dyDescent="0.3">
      <c r="A12" s="9">
        <v>1</v>
      </c>
      <c r="B12" s="70"/>
      <c r="C12" s="6"/>
      <c r="D12" s="8"/>
      <c r="E12" s="6"/>
      <c r="F12" s="6"/>
      <c r="G12" s="6"/>
      <c r="H12" s="6"/>
      <c r="I12" s="6"/>
      <c r="J12" s="6"/>
      <c r="K12" s="6"/>
      <c r="L12" s="69" t="str">
        <f>($A$3)</f>
        <v>Szendrey</v>
      </c>
      <c r="M12" s="6"/>
      <c r="N12" s="7">
        <v>4</v>
      </c>
      <c r="O12" s="58" t="s">
        <v>0</v>
      </c>
      <c r="P12" s="7">
        <v>0</v>
      </c>
      <c r="Q12" s="6"/>
      <c r="R12" s="6" t="str">
        <f>($A$10)</f>
        <v>Ürmös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60"/>
    </row>
    <row r="13" spans="1:49" ht="20.25" x14ac:dyDescent="0.3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9" t="str">
        <f>($A$4)</f>
        <v>Bottyán</v>
      </c>
      <c r="M13" s="2"/>
      <c r="N13" s="7">
        <v>1</v>
      </c>
      <c r="O13" s="58" t="s">
        <v>0</v>
      </c>
      <c r="P13" s="7">
        <v>0</v>
      </c>
      <c r="Q13" s="2"/>
      <c r="R13" s="6" t="str">
        <f>($A$9)</f>
        <v>Szegedi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25" x14ac:dyDescent="0.3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9" t="str">
        <f>($A$5)</f>
        <v>Mészáros Gy.</v>
      </c>
      <c r="M14" s="2"/>
      <c r="N14" s="7">
        <v>1</v>
      </c>
      <c r="O14" s="58" t="s">
        <v>0</v>
      </c>
      <c r="P14" s="7">
        <v>0</v>
      </c>
      <c r="Q14" s="6"/>
      <c r="R14" s="6" t="str">
        <f>($A$8)</f>
        <v>Papp-Takács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25" x14ac:dyDescent="0.3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9" t="str">
        <f>($A$6)</f>
        <v>Simon F.</v>
      </c>
      <c r="M15" s="2"/>
      <c r="N15" s="7">
        <v>4</v>
      </c>
      <c r="O15" s="58" t="s">
        <v>0</v>
      </c>
      <c r="P15" s="7">
        <v>0</v>
      </c>
      <c r="Q15" s="2"/>
      <c r="R15" s="6" t="str">
        <f>($A$7)</f>
        <v>Komáromi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25" x14ac:dyDescent="0.3">
      <c r="A17" s="9">
        <v>2</v>
      </c>
      <c r="B17" s="70"/>
      <c r="C17" s="6"/>
      <c r="D17" s="8"/>
      <c r="E17" s="6"/>
      <c r="F17" s="6"/>
      <c r="G17" s="6"/>
      <c r="H17" s="6"/>
      <c r="I17" s="6"/>
      <c r="J17" s="6"/>
      <c r="K17" s="6"/>
      <c r="L17" s="69" t="str">
        <f>($A$3)</f>
        <v>Szendrey</v>
      </c>
      <c r="M17" s="6"/>
      <c r="N17" s="7">
        <v>1</v>
      </c>
      <c r="O17" s="58" t="s">
        <v>0</v>
      </c>
      <c r="P17" s="7">
        <v>1</v>
      </c>
      <c r="Q17" s="6"/>
      <c r="R17" s="6" t="str">
        <f>($A$9)</f>
        <v>Szegedi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60"/>
    </row>
    <row r="18" spans="1:44" ht="20.25" x14ac:dyDescent="0.3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9" t="str">
        <f>($A$4)</f>
        <v>Bottyán</v>
      </c>
      <c r="M18" s="2"/>
      <c r="N18" s="7">
        <v>2</v>
      </c>
      <c r="O18" s="58" t="s">
        <v>0</v>
      </c>
      <c r="P18" s="7">
        <v>0</v>
      </c>
      <c r="Q18" s="2"/>
      <c r="R18" s="6" t="str">
        <f>($A$8)</f>
        <v>Papp-Takács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25" x14ac:dyDescent="0.3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9" t="str">
        <f>($A$5)</f>
        <v>Mészáros Gy.</v>
      </c>
      <c r="M19" s="2"/>
      <c r="N19" s="7">
        <v>0</v>
      </c>
      <c r="O19" s="58" t="s">
        <v>0</v>
      </c>
      <c r="P19" s="7">
        <v>2</v>
      </c>
      <c r="Q19" s="6"/>
      <c r="R19" s="6" t="str">
        <f>($A$7)</f>
        <v>Komáromi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25" x14ac:dyDescent="0.3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9" t="str">
        <f>($A$6)</f>
        <v>Simon F.</v>
      </c>
      <c r="M20" s="2"/>
      <c r="N20" s="7">
        <v>2</v>
      </c>
      <c r="O20" s="58" t="s">
        <v>0</v>
      </c>
      <c r="P20" s="7">
        <v>1</v>
      </c>
      <c r="Q20" s="2"/>
      <c r="R20" s="6" t="str">
        <f>($A$10)</f>
        <v>Ürmös</v>
      </c>
      <c r="S20" s="6"/>
      <c r="T20" s="2"/>
      <c r="U20" s="2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25" x14ac:dyDescent="0.3">
      <c r="A22" s="9">
        <v>3</v>
      </c>
      <c r="B22" s="70"/>
      <c r="C22" s="6"/>
      <c r="D22" s="8"/>
      <c r="E22" s="6"/>
      <c r="F22" s="6"/>
      <c r="G22" s="6"/>
      <c r="H22" s="6"/>
      <c r="I22" s="6"/>
      <c r="J22" s="6"/>
      <c r="K22" s="6"/>
      <c r="L22" s="69" t="str">
        <f>($A$3)</f>
        <v>Szendrey</v>
      </c>
      <c r="M22" s="6"/>
      <c r="N22" s="7">
        <v>1</v>
      </c>
      <c r="O22" s="58" t="s">
        <v>0</v>
      </c>
      <c r="P22" s="7">
        <v>2</v>
      </c>
      <c r="Q22" s="6"/>
      <c r="R22" s="6" t="str">
        <f>($A$8)</f>
        <v>Papp-Takács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60"/>
    </row>
    <row r="23" spans="1:44" ht="20.25" x14ac:dyDescent="0.3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9" t="str">
        <f>($A$4)</f>
        <v>Bottyán</v>
      </c>
      <c r="M23" s="2"/>
      <c r="N23" s="7">
        <v>2</v>
      </c>
      <c r="O23" s="58" t="s">
        <v>0</v>
      </c>
      <c r="P23" s="7">
        <v>0</v>
      </c>
      <c r="Q23" s="2"/>
      <c r="R23" s="6" t="str">
        <f>($A$7)</f>
        <v>Komáromi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25" x14ac:dyDescent="0.3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9" t="str">
        <f>($A$5)</f>
        <v>Mészáros Gy.</v>
      </c>
      <c r="M24" s="2"/>
      <c r="N24" s="7">
        <v>1</v>
      </c>
      <c r="O24" s="58" t="s">
        <v>0</v>
      </c>
      <c r="P24" s="7">
        <v>0</v>
      </c>
      <c r="Q24" s="6"/>
      <c r="R24" s="6" t="str">
        <f>($A$6)</f>
        <v>Simon F.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25" x14ac:dyDescent="0.3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9" t="str">
        <f>($A$9)</f>
        <v>Szegedi</v>
      </c>
      <c r="M25" s="2"/>
      <c r="N25" s="7">
        <v>1</v>
      </c>
      <c r="O25" s="58" t="s">
        <v>0</v>
      </c>
      <c r="P25" s="7">
        <v>2</v>
      </c>
      <c r="Q25" s="2"/>
      <c r="R25" s="6" t="str">
        <f>($A$10)</f>
        <v>Ürmös</v>
      </c>
      <c r="S25" s="6"/>
      <c r="T25" s="2"/>
      <c r="U25" s="2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25" x14ac:dyDescent="0.3">
      <c r="A27" s="9">
        <v>4</v>
      </c>
      <c r="B27" s="70"/>
      <c r="C27" s="6"/>
      <c r="D27" s="8"/>
      <c r="E27" s="6"/>
      <c r="F27" s="6"/>
      <c r="G27" s="6"/>
      <c r="H27" s="6"/>
      <c r="I27" s="6"/>
      <c r="J27" s="6"/>
      <c r="K27" s="6"/>
      <c r="L27" s="69" t="str">
        <f>($A$3)</f>
        <v>Szendrey</v>
      </c>
      <c r="M27" s="6"/>
      <c r="N27" s="7">
        <v>2</v>
      </c>
      <c r="O27" s="58" t="s">
        <v>0</v>
      </c>
      <c r="P27" s="7">
        <v>2</v>
      </c>
      <c r="Q27" s="6"/>
      <c r="R27" s="6" t="str">
        <f>($A$7)</f>
        <v>Komáromi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60"/>
    </row>
    <row r="28" spans="1:44" ht="20.25" x14ac:dyDescent="0.3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9" t="str">
        <f>($A$4)</f>
        <v>Bottyán</v>
      </c>
      <c r="M28" s="2"/>
      <c r="N28" s="7">
        <v>2</v>
      </c>
      <c r="O28" s="58" t="s">
        <v>0</v>
      </c>
      <c r="P28" s="7">
        <v>0</v>
      </c>
      <c r="Q28" s="2"/>
      <c r="R28" s="6" t="str">
        <f>($A$6)</f>
        <v>Simon F.</v>
      </c>
      <c r="S28" s="6"/>
      <c r="T28" s="2"/>
      <c r="U28" s="2"/>
      <c r="V28" s="6"/>
      <c r="W28" s="2"/>
      <c r="X28" s="2"/>
      <c r="Y28" s="2"/>
      <c r="Z28" s="6"/>
      <c r="AA28" s="67"/>
      <c r="AB28" s="68"/>
      <c r="AC28" s="67"/>
      <c r="AD28" s="2"/>
      <c r="AE28" s="6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25" x14ac:dyDescent="0.3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9" t="str">
        <f>($A$5)</f>
        <v>Mészáros Gy.</v>
      </c>
      <c r="M29" s="2"/>
      <c r="N29" s="7">
        <v>2</v>
      </c>
      <c r="O29" s="58" t="s">
        <v>0</v>
      </c>
      <c r="P29" s="7">
        <v>0</v>
      </c>
      <c r="Q29" s="6"/>
      <c r="R29" s="6" t="str">
        <f>($A$10)</f>
        <v>Ürmös</v>
      </c>
      <c r="S29" s="6"/>
      <c r="T29" s="2"/>
      <c r="U29" s="2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25" x14ac:dyDescent="0.3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9" t="str">
        <f>($A$8)</f>
        <v>Papp-Takács</v>
      </c>
      <c r="M30" s="2"/>
      <c r="N30" s="7">
        <v>0</v>
      </c>
      <c r="O30" s="58" t="s">
        <v>0</v>
      </c>
      <c r="P30" s="7">
        <v>1</v>
      </c>
      <c r="Q30" s="2"/>
      <c r="R30" s="6" t="str">
        <f>($A$9)</f>
        <v>Szegedi</v>
      </c>
      <c r="S30" s="6"/>
      <c r="T30" s="2"/>
      <c r="U30" s="2"/>
      <c r="V30" s="6"/>
      <c r="W30" s="2"/>
      <c r="X30" s="2"/>
      <c r="Y30" s="2"/>
      <c r="Z30" s="6"/>
      <c r="AA30" s="67"/>
      <c r="AB30" s="68"/>
      <c r="AC30" s="67"/>
      <c r="AD30" s="2"/>
      <c r="AE30" s="6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25" x14ac:dyDescent="0.3">
      <c r="A32" s="9">
        <v>5</v>
      </c>
      <c r="B32" s="70"/>
      <c r="C32" s="6"/>
      <c r="D32" s="8"/>
      <c r="E32" s="6"/>
      <c r="F32" s="6"/>
      <c r="G32" s="6"/>
      <c r="H32" s="6"/>
      <c r="I32" s="6"/>
      <c r="J32" s="6"/>
      <c r="K32" s="6"/>
      <c r="L32" s="69" t="str">
        <f>($A$3)</f>
        <v>Szendrey</v>
      </c>
      <c r="M32" s="6"/>
      <c r="N32" s="7">
        <v>1</v>
      </c>
      <c r="O32" s="58" t="s">
        <v>0</v>
      </c>
      <c r="P32" s="7">
        <v>1</v>
      </c>
      <c r="Q32" s="6"/>
      <c r="R32" s="6" t="str">
        <f>($A$6)</f>
        <v>Simon F.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60"/>
    </row>
    <row r="33" spans="1:44" ht="20.25" x14ac:dyDescent="0.3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9" t="str">
        <f>($A$4)</f>
        <v>Bottyán</v>
      </c>
      <c r="M33" s="2"/>
      <c r="N33" s="7">
        <v>1</v>
      </c>
      <c r="O33" s="58" t="s">
        <v>0</v>
      </c>
      <c r="P33" s="7">
        <v>1</v>
      </c>
      <c r="Q33" s="2"/>
      <c r="R33" s="6" t="str">
        <f>($A$5)</f>
        <v>Mészáros Gy.</v>
      </c>
      <c r="S33" s="6"/>
      <c r="T33" s="2"/>
      <c r="U33" s="2"/>
      <c r="V33" s="6"/>
      <c r="W33" s="2"/>
      <c r="X33" s="2"/>
      <c r="Y33" s="2"/>
      <c r="Z33" s="6"/>
      <c r="AA33" s="67"/>
      <c r="AB33" s="68"/>
      <c r="AC33" s="67"/>
      <c r="AD33" s="2"/>
      <c r="AE33" s="6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25" x14ac:dyDescent="0.3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9" t="str">
        <f>($A$7)</f>
        <v>Komáromi</v>
      </c>
      <c r="M34" s="2"/>
      <c r="N34" s="7">
        <v>1</v>
      </c>
      <c r="O34" s="58" t="s">
        <v>0</v>
      </c>
      <c r="P34" s="7">
        <v>0</v>
      </c>
      <c r="Q34" s="6"/>
      <c r="R34" s="6" t="str">
        <f>($A$9)</f>
        <v>Szegedi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25" x14ac:dyDescent="0.3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9" t="str">
        <f>($A$8)</f>
        <v>Papp-Takács</v>
      </c>
      <c r="M35" s="2"/>
      <c r="N35" s="7">
        <v>2</v>
      </c>
      <c r="O35" s="58" t="s">
        <v>0</v>
      </c>
      <c r="P35" s="7">
        <v>0</v>
      </c>
      <c r="Q35" s="2"/>
      <c r="R35" s="6" t="str">
        <f>($A$10)</f>
        <v>Ürmös</v>
      </c>
      <c r="S35" s="6"/>
      <c r="T35" s="2"/>
      <c r="U35" s="2"/>
      <c r="V35" s="6"/>
      <c r="W35" s="2"/>
      <c r="X35" s="2"/>
      <c r="Y35" s="2"/>
      <c r="Z35" s="6"/>
      <c r="AA35" s="67"/>
      <c r="AB35" s="68"/>
      <c r="AC35" s="67"/>
      <c r="AD35" s="2"/>
      <c r="AE35" s="6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25" x14ac:dyDescent="0.3">
      <c r="A37" s="9">
        <v>6</v>
      </c>
      <c r="B37" s="70"/>
      <c r="C37" s="6"/>
      <c r="D37" s="8"/>
      <c r="E37" s="6"/>
      <c r="F37" s="6"/>
      <c r="G37" s="6"/>
      <c r="H37" s="6"/>
      <c r="I37" s="6"/>
      <c r="J37" s="6"/>
      <c r="K37" s="6"/>
      <c r="L37" s="69" t="str">
        <f>($A$3)</f>
        <v>Szendrey</v>
      </c>
      <c r="M37" s="6"/>
      <c r="N37" s="7">
        <v>1</v>
      </c>
      <c r="O37" s="58" t="s">
        <v>0</v>
      </c>
      <c r="P37" s="7">
        <v>0</v>
      </c>
      <c r="Q37" s="6"/>
      <c r="R37" s="6" t="str">
        <f>($A$5)</f>
        <v>Mészáros Gy.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60"/>
    </row>
    <row r="38" spans="1:44" ht="20.25" x14ac:dyDescent="0.3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9" t="str">
        <f>($A$4)</f>
        <v>Bottyán</v>
      </c>
      <c r="M38" s="2"/>
      <c r="N38" s="7">
        <v>1</v>
      </c>
      <c r="O38" s="58" t="s">
        <v>0</v>
      </c>
      <c r="P38" s="7">
        <v>0</v>
      </c>
      <c r="Q38" s="2"/>
      <c r="R38" s="6" t="str">
        <f>($A$10)</f>
        <v>Ürmös</v>
      </c>
      <c r="S38" s="6"/>
      <c r="T38" s="2"/>
      <c r="U38" s="2"/>
      <c r="V38" s="6"/>
      <c r="W38" s="2"/>
      <c r="X38" s="2"/>
      <c r="Y38" s="2"/>
      <c r="Z38" s="6"/>
      <c r="AA38" s="67"/>
      <c r="AB38" s="68"/>
      <c r="AC38" s="67"/>
      <c r="AD38" s="2"/>
      <c r="AE38" s="6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25" x14ac:dyDescent="0.3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9" t="str">
        <f>($A$6)</f>
        <v>Simon F.</v>
      </c>
      <c r="M39" s="2"/>
      <c r="N39" s="7">
        <v>1</v>
      </c>
      <c r="O39" s="58" t="s">
        <v>0</v>
      </c>
      <c r="P39" s="7">
        <v>0</v>
      </c>
      <c r="Q39" s="6"/>
      <c r="R39" s="6" t="str">
        <f>($A$9)</f>
        <v>Szegedi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25" x14ac:dyDescent="0.3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9" t="str">
        <f>($A$7)</f>
        <v>Komáromi</v>
      </c>
      <c r="M40" s="2"/>
      <c r="N40" s="7">
        <v>0</v>
      </c>
      <c r="O40" s="58" t="s">
        <v>0</v>
      </c>
      <c r="P40" s="7">
        <v>0</v>
      </c>
      <c r="Q40" s="2"/>
      <c r="R40" s="6" t="str">
        <f>($A$8)</f>
        <v>Papp-Takács</v>
      </c>
      <c r="S40" s="6"/>
      <c r="T40" s="2"/>
      <c r="U40" s="2"/>
      <c r="V40" s="6"/>
      <c r="W40" s="2"/>
      <c r="X40" s="2"/>
      <c r="Y40" s="2"/>
      <c r="Z40" s="6"/>
      <c r="AA40" s="67"/>
      <c r="AB40" s="68"/>
      <c r="AC40" s="67"/>
      <c r="AD40" s="2"/>
      <c r="AE40" s="6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25" x14ac:dyDescent="0.3">
      <c r="A42" s="9">
        <v>7</v>
      </c>
      <c r="B42" s="70"/>
      <c r="C42" s="6"/>
      <c r="D42" s="8"/>
      <c r="E42" s="6"/>
      <c r="F42" s="6"/>
      <c r="G42" s="6"/>
      <c r="H42" s="6"/>
      <c r="I42" s="6"/>
      <c r="J42" s="6"/>
      <c r="K42" s="6"/>
      <c r="L42" s="69" t="str">
        <f>($A$3)</f>
        <v>Szendrey</v>
      </c>
      <c r="M42" s="6"/>
      <c r="N42" s="7">
        <v>1</v>
      </c>
      <c r="O42" s="58" t="s">
        <v>0</v>
      </c>
      <c r="P42" s="7">
        <v>2</v>
      </c>
      <c r="Q42" s="6"/>
      <c r="R42" s="6" t="str">
        <f>($A$4)</f>
        <v>Bottyán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60"/>
    </row>
    <row r="43" spans="1:44" ht="20.25" x14ac:dyDescent="0.3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9" t="str">
        <f>($A$5)</f>
        <v>Mészáros Gy.</v>
      </c>
      <c r="M43" s="2"/>
      <c r="N43" s="7">
        <v>1</v>
      </c>
      <c r="O43" s="58" t="s">
        <v>0</v>
      </c>
      <c r="P43" s="7">
        <v>0</v>
      </c>
      <c r="Q43" s="2"/>
      <c r="R43" s="6" t="str">
        <f>($A$9)</f>
        <v>Szegedi</v>
      </c>
      <c r="S43" s="6"/>
      <c r="T43" s="2"/>
      <c r="U43" s="2"/>
      <c r="V43" s="6"/>
      <c r="W43" s="2"/>
      <c r="X43" s="2"/>
      <c r="Y43" s="2"/>
      <c r="Z43" s="6"/>
      <c r="AA43" s="67"/>
      <c r="AB43" s="68"/>
      <c r="AC43" s="67"/>
      <c r="AD43" s="2"/>
      <c r="AE43" s="6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25" x14ac:dyDescent="0.3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9" t="str">
        <f>($A$6)</f>
        <v>Simon F.</v>
      </c>
      <c r="M44" s="2"/>
      <c r="N44" s="7">
        <v>2</v>
      </c>
      <c r="O44" s="58" t="s">
        <v>0</v>
      </c>
      <c r="P44" s="7">
        <v>1</v>
      </c>
      <c r="Q44" s="6"/>
      <c r="R44" s="6" t="str">
        <f>($A$8)</f>
        <v>Papp-Takács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25" x14ac:dyDescent="0.3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9" t="str">
        <f>($A$7)</f>
        <v>Komáromi</v>
      </c>
      <c r="M45" s="2"/>
      <c r="N45" s="7">
        <v>1</v>
      </c>
      <c r="O45" s="58" t="s">
        <v>0</v>
      </c>
      <c r="P45" s="7">
        <v>1</v>
      </c>
      <c r="Q45" s="2"/>
      <c r="R45" s="6" t="str">
        <f>($A$10)</f>
        <v>Ürmös</v>
      </c>
      <c r="S45" s="6"/>
      <c r="T45" s="2"/>
      <c r="U45" s="2"/>
      <c r="V45" s="6"/>
      <c r="W45" s="2"/>
      <c r="X45" s="2"/>
      <c r="Y45" s="2"/>
      <c r="Z45" s="6"/>
      <c r="AA45" s="67"/>
      <c r="AB45" s="68"/>
      <c r="AC45" s="67"/>
      <c r="AD45" s="2"/>
      <c r="AE45" s="6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11" priority="1" stopIfTrue="1" operator="equal">
      <formula>"g"</formula>
    </cfRule>
    <cfRule type="cellIs" dxfId="10" priority="2" stopIfTrue="1" operator="equal">
      <formula>"d"</formula>
    </cfRule>
    <cfRule type="cellIs" dxfId="9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55" t="s">
        <v>167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8">
        <v>43723</v>
      </c>
      <c r="AJ1" s="128"/>
      <c r="AK1" s="128"/>
      <c r="AL1" s="128"/>
      <c r="AM1" s="128"/>
      <c r="AN1" s="128"/>
      <c r="AO1" s="128"/>
      <c r="AP1" s="3"/>
      <c r="AQ1" s="76"/>
      <c r="AR1" s="3"/>
      <c r="AS1" s="3"/>
      <c r="AT1" s="3"/>
    </row>
    <row r="2" spans="1:49" ht="33.75" customHeight="1" thickTop="1" thickBot="1" x14ac:dyDescent="0.4">
      <c r="A2" s="54" t="s">
        <v>171</v>
      </c>
      <c r="B2" s="51" t="str">
        <f>(A3)</f>
        <v>Pákai</v>
      </c>
      <c r="C2" s="53"/>
      <c r="D2" s="51"/>
      <c r="E2" s="51"/>
      <c r="F2" s="52" t="str">
        <f>(A4)</f>
        <v>Debreczy I.</v>
      </c>
      <c r="G2" s="51"/>
      <c r="H2" s="51"/>
      <c r="I2" s="51"/>
      <c r="J2" s="52" t="str">
        <f>(A5)</f>
        <v>Horváth I.</v>
      </c>
      <c r="K2" s="51"/>
      <c r="L2" s="51"/>
      <c r="M2" s="51"/>
      <c r="N2" s="52" t="str">
        <f>(A6)</f>
        <v>Koczor</v>
      </c>
      <c r="O2" s="51"/>
      <c r="P2" s="51"/>
      <c r="Q2" s="51"/>
      <c r="R2" s="52" t="str">
        <f>(A7)</f>
        <v>Lukács L.</v>
      </c>
      <c r="S2" s="51"/>
      <c r="T2" s="51"/>
      <c r="U2" s="51"/>
      <c r="V2" s="52" t="str">
        <f>(A8)</f>
        <v>Kondor G.</v>
      </c>
      <c r="W2" s="51"/>
      <c r="X2" s="51"/>
      <c r="Y2" s="51"/>
      <c r="Z2" s="52" t="str">
        <f>(A9)</f>
        <v>Kondor B.</v>
      </c>
      <c r="AA2" s="51"/>
      <c r="AB2" s="51"/>
      <c r="AC2" s="51"/>
      <c r="AD2" s="52" t="str">
        <f>(A10)</f>
        <v>Benkő</v>
      </c>
      <c r="AE2" s="51"/>
      <c r="AF2" s="51"/>
      <c r="AG2" s="51"/>
      <c r="AH2" s="50"/>
      <c r="AI2" s="49" t="s">
        <v>9</v>
      </c>
      <c r="AJ2" s="48" t="s">
        <v>8</v>
      </c>
      <c r="AK2" s="48" t="s">
        <v>7</v>
      </c>
      <c r="AL2" s="48" t="s">
        <v>6</v>
      </c>
      <c r="AM2" s="47" t="s">
        <v>5</v>
      </c>
      <c r="AN2" s="47" t="s">
        <v>4</v>
      </c>
      <c r="AO2" s="46" t="s">
        <v>3</v>
      </c>
      <c r="AP2" s="3"/>
      <c r="AQ2" s="46" t="s">
        <v>2</v>
      </c>
      <c r="AR2" s="75"/>
      <c r="AS2" s="45" t="s">
        <v>1</v>
      </c>
      <c r="AT2" s="3"/>
    </row>
    <row r="3" spans="1:49" ht="16.5" thickTop="1" x14ac:dyDescent="0.2">
      <c r="A3" s="44" t="s">
        <v>168</v>
      </c>
      <c r="B3" s="43"/>
      <c r="C3" s="42"/>
      <c r="D3" s="42"/>
      <c r="E3" s="42"/>
      <c r="F3" s="41">
        <v>7</v>
      </c>
      <c r="G3" s="29">
        <f>(N42)</f>
        <v>0</v>
      </c>
      <c r="H3" s="29">
        <f>(P42)</f>
        <v>0</v>
      </c>
      <c r="I3" s="39" t="str">
        <f>IF(G3=".","-",IF(G3&gt;H3,"g",IF(G3=H3,"d","v")))</f>
        <v>d</v>
      </c>
      <c r="J3" s="41">
        <v>6</v>
      </c>
      <c r="K3" s="40">
        <f>(N37)</f>
        <v>0</v>
      </c>
      <c r="L3" s="40">
        <f>(P37)</f>
        <v>0</v>
      </c>
      <c r="M3" s="39" t="str">
        <f>IF(K3=".","-",IF(K3&gt;L3,"g",IF(K3=L3,"d","v")))</f>
        <v>d</v>
      </c>
      <c r="N3" s="41">
        <v>5</v>
      </c>
      <c r="O3" s="40">
        <f>(N32)</f>
        <v>3</v>
      </c>
      <c r="P3" s="40">
        <f>(P32)</f>
        <v>0</v>
      </c>
      <c r="Q3" s="39" t="str">
        <f>IF(O3=".","-",IF(O3&gt;P3,"g",IF(O3=P3,"d","v")))</f>
        <v>g</v>
      </c>
      <c r="R3" s="41">
        <v>4</v>
      </c>
      <c r="S3" s="40">
        <f>(N27)</f>
        <v>1</v>
      </c>
      <c r="T3" s="40">
        <f>(P27)</f>
        <v>1</v>
      </c>
      <c r="U3" s="39" t="str">
        <f>IF(S3=".","-",IF(S3&gt;T3,"g",IF(S3=T3,"d","v")))</f>
        <v>d</v>
      </c>
      <c r="V3" s="41">
        <v>3</v>
      </c>
      <c r="W3" s="40">
        <f>(N22)</f>
        <v>0</v>
      </c>
      <c r="X3" s="40">
        <f>(P22)</f>
        <v>0</v>
      </c>
      <c r="Y3" s="39" t="str">
        <f>IF(W3=".","-",IF(W3&gt;X3,"g",IF(W3=X3,"d","v")))</f>
        <v>d</v>
      </c>
      <c r="Z3" s="41">
        <v>2</v>
      </c>
      <c r="AA3" s="40">
        <f>(N17)</f>
        <v>2</v>
      </c>
      <c r="AB3" s="40">
        <f>(P17)</f>
        <v>1</v>
      </c>
      <c r="AC3" s="39" t="str">
        <f t="shared" ref="AC3:AC8" si="0">IF(AA3=".","-",IF(AA3&gt;AB3,"g",IF(AA3=AB3,"d","v")))</f>
        <v>g</v>
      </c>
      <c r="AD3" s="41">
        <v>1</v>
      </c>
      <c r="AE3" s="40">
        <f>(N12)</f>
        <v>2</v>
      </c>
      <c r="AF3" s="40">
        <f>(P12)</f>
        <v>1</v>
      </c>
      <c r="AG3" s="39" t="str">
        <f t="shared" ref="AG3:AG9" si="1">IF(AE3=".","-",IF(AE3&gt;AF3,"g",IF(AE3=AF3,"d","v")))</f>
        <v>g</v>
      </c>
      <c r="AH3" s="63"/>
      <c r="AI3" s="38">
        <f t="shared" ref="AI3:AI10" si="2">SUM(AJ3:AL3)</f>
        <v>7</v>
      </c>
      <c r="AJ3" s="37">
        <f t="shared" ref="AJ3:AJ10" si="3">COUNTIF(B3:AG3,"g")</f>
        <v>3</v>
      </c>
      <c r="AK3" s="37">
        <f t="shared" ref="AK3:AK10" si="4">COUNTIF(B3:AG3,"d")</f>
        <v>4</v>
      </c>
      <c r="AL3" s="37">
        <f t="shared" ref="AL3:AL10" si="5">COUNTIF(B3:AG3,"v")</f>
        <v>0</v>
      </c>
      <c r="AM3" s="28">
        <f>SUM(IF(G3&lt;&gt;".",G3)+IF(K3&lt;&gt;".",K3)+IF(O3&lt;&gt;".",O3)+IF(S3&lt;&gt;".",S3)+IF(W3&lt;&gt;".",W3)+IF(AA3&lt;&gt;".",AA3)+IF(AE3&lt;&gt;".",AE3))</f>
        <v>8</v>
      </c>
      <c r="AN3" s="28">
        <f>SUM(IF(H3&lt;&gt;".",H3)+IF(L3&lt;&gt;".",L3)+IF(P3&lt;&gt;".",P3)+IF(T3&lt;&gt;".",T3)+IF(X3&lt;&gt;".",X3)+IF(AB3&lt;&gt;".",AB3)+IF(AF3&lt;&gt;".",AF3))</f>
        <v>3</v>
      </c>
      <c r="AO3" s="36">
        <f t="shared" ref="AO3:AO10" si="6">SUM(AJ3*3+AK3*1)</f>
        <v>13</v>
      </c>
      <c r="AP3" s="4"/>
      <c r="AQ3" s="25">
        <f t="shared" ref="AQ3:AQ10" si="7">RANK(AO3,$AO$3:$AO$10,0)</f>
        <v>1</v>
      </c>
      <c r="AR3" s="72"/>
      <c r="AS3" s="71">
        <f t="shared" ref="AS3:AS10" si="8">SUM(AM3-AN3)</f>
        <v>5</v>
      </c>
      <c r="AT3" s="3"/>
      <c r="AV3" s="74">
        <v>1</v>
      </c>
      <c r="AW3" s="74"/>
    </row>
    <row r="4" spans="1:49" ht="15.75" x14ac:dyDescent="0.2">
      <c r="A4" s="35" t="s">
        <v>119</v>
      </c>
      <c r="B4" s="32">
        <v>7</v>
      </c>
      <c r="C4" s="29">
        <f>(P42)</f>
        <v>0</v>
      </c>
      <c r="D4" s="29">
        <f>(N42)</f>
        <v>0</v>
      </c>
      <c r="E4" s="31" t="str">
        <f t="shared" ref="E4:E10" si="9">IF(C4=".","-",IF(C4&gt;D4,"g",IF(C4=D4,"d","v")))</f>
        <v>d</v>
      </c>
      <c r="F4" s="34"/>
      <c r="G4" s="33"/>
      <c r="H4" s="33"/>
      <c r="I4" s="33"/>
      <c r="J4" s="32">
        <v>5</v>
      </c>
      <c r="K4" s="29">
        <f>(N33)</f>
        <v>1</v>
      </c>
      <c r="L4" s="29">
        <f>(P33)</f>
        <v>1</v>
      </c>
      <c r="M4" s="31" t="str">
        <f>IF(K4=".","-",IF(K4&gt;L4,"g",IF(K4=L4,"d","v")))</f>
        <v>d</v>
      </c>
      <c r="N4" s="32">
        <v>4</v>
      </c>
      <c r="O4" s="29">
        <f>(N28)</f>
        <v>2</v>
      </c>
      <c r="P4" s="29">
        <f>(P28)</f>
        <v>2</v>
      </c>
      <c r="Q4" s="31" t="str">
        <f>IF(O4=".","-",IF(O4&gt;P4,"g",IF(O4=P4,"d","v")))</f>
        <v>d</v>
      </c>
      <c r="R4" s="32">
        <v>3</v>
      </c>
      <c r="S4" s="29">
        <f>(N23)</f>
        <v>1</v>
      </c>
      <c r="T4" s="29">
        <f>(P23)</f>
        <v>1</v>
      </c>
      <c r="U4" s="31" t="str">
        <f>IF(S4=".","-",IF(S4&gt;T4,"g",IF(S4=T4,"d","v")))</f>
        <v>d</v>
      </c>
      <c r="V4" s="32">
        <v>2</v>
      </c>
      <c r="W4" s="29">
        <f>(N18)</f>
        <v>1</v>
      </c>
      <c r="X4" s="29">
        <f>(P18)</f>
        <v>1</v>
      </c>
      <c r="Y4" s="31" t="str">
        <f>IF(W4=".","-",IF(W4&gt;X4,"g",IF(W4=X4,"d","v")))</f>
        <v>d</v>
      </c>
      <c r="Z4" s="32">
        <v>1</v>
      </c>
      <c r="AA4" s="29">
        <f>(N13)</f>
        <v>3</v>
      </c>
      <c r="AB4" s="29">
        <f>(P13)</f>
        <v>0</v>
      </c>
      <c r="AC4" s="31" t="str">
        <f t="shared" si="0"/>
        <v>g</v>
      </c>
      <c r="AD4" s="32">
        <v>6</v>
      </c>
      <c r="AE4" s="29">
        <f>(N38)</f>
        <v>4</v>
      </c>
      <c r="AF4" s="29">
        <f>(P38)</f>
        <v>2</v>
      </c>
      <c r="AG4" s="31" t="str">
        <f t="shared" si="1"/>
        <v>g</v>
      </c>
      <c r="AH4" s="62"/>
      <c r="AI4" s="30">
        <f t="shared" si="2"/>
        <v>7</v>
      </c>
      <c r="AJ4" s="29">
        <f t="shared" si="3"/>
        <v>2</v>
      </c>
      <c r="AK4" s="29">
        <f t="shared" si="4"/>
        <v>5</v>
      </c>
      <c r="AL4" s="29">
        <f t="shared" si="5"/>
        <v>0</v>
      </c>
      <c r="AM4" s="28">
        <f>SUM(IF(C4&lt;&gt;".",C4)+IF(K4&lt;&gt;".",K4)+IF(O4&lt;&gt;".",O4)+IF(S4&lt;&gt;".",S4)+IF(W4&lt;&gt;".",W4)+IF(AA4&lt;&gt;".",AA4)+IF(AE4&lt;&gt;".",AE4))</f>
        <v>12</v>
      </c>
      <c r="AN4" s="28">
        <f>SUM(IF(D4&lt;&gt;".",D4)+IF(L4&lt;&gt;".",L4)+IF(P4&lt;&gt;".",P4)+IF(T4&lt;&gt;".",T4)+IF(X4&lt;&gt;".",X4)+IF(AB4&lt;&gt;".",AB4)+IF(AF4&lt;&gt;".",AF4))</f>
        <v>7</v>
      </c>
      <c r="AO4" s="27">
        <f t="shared" si="6"/>
        <v>11</v>
      </c>
      <c r="AP4" s="4"/>
      <c r="AQ4" s="25">
        <f t="shared" si="7"/>
        <v>3</v>
      </c>
      <c r="AR4" s="72"/>
      <c r="AS4" s="71">
        <f t="shared" si="8"/>
        <v>5</v>
      </c>
      <c r="AT4" s="3"/>
      <c r="AV4" s="91">
        <v>3</v>
      </c>
    </row>
    <row r="5" spans="1:49" ht="15.75" x14ac:dyDescent="0.2">
      <c r="A5" s="35" t="s">
        <v>122</v>
      </c>
      <c r="B5" s="32">
        <v>6</v>
      </c>
      <c r="C5" s="29">
        <f>(P37)</f>
        <v>0</v>
      </c>
      <c r="D5" s="29">
        <f>(N37)</f>
        <v>0</v>
      </c>
      <c r="E5" s="31" t="str">
        <f t="shared" si="9"/>
        <v>d</v>
      </c>
      <c r="F5" s="32">
        <v>5</v>
      </c>
      <c r="G5" s="29">
        <f>(P33)</f>
        <v>1</v>
      </c>
      <c r="H5" s="29">
        <f>(N33)</f>
        <v>1</v>
      </c>
      <c r="I5" s="31" t="str">
        <f t="shared" ref="I5:I10" si="10">IF(G5=".","-",IF(G5&gt;H5,"g",IF(G5=H5,"d","v")))</f>
        <v>d</v>
      </c>
      <c r="J5" s="34"/>
      <c r="K5" s="33"/>
      <c r="L5" s="33"/>
      <c r="M5" s="33"/>
      <c r="N5" s="32">
        <v>3</v>
      </c>
      <c r="O5" s="29">
        <f>(N24)</f>
        <v>1</v>
      </c>
      <c r="P5" s="29">
        <f>(P24)</f>
        <v>1</v>
      </c>
      <c r="Q5" s="31" t="str">
        <f>IF(O5=".","-",IF(O5&gt;P5,"g",IF(O5=P5,"d","v")))</f>
        <v>d</v>
      </c>
      <c r="R5" s="32">
        <v>2</v>
      </c>
      <c r="S5" s="29">
        <f>(N19)</f>
        <v>1</v>
      </c>
      <c r="T5" s="29">
        <f>(P19)</f>
        <v>0</v>
      </c>
      <c r="U5" s="31" t="str">
        <f>IF(S5=".","-",IF(S5&gt;T5,"g",IF(S5=T5,"d","v")))</f>
        <v>g</v>
      </c>
      <c r="V5" s="32">
        <v>1</v>
      </c>
      <c r="W5" s="29">
        <f>(N14)</f>
        <v>0</v>
      </c>
      <c r="X5" s="29">
        <f>(P14)</f>
        <v>0</v>
      </c>
      <c r="Y5" s="31" t="str">
        <f>IF(W5=".","-",IF(W5&gt;X5,"g",IF(W5=X5,"d","v")))</f>
        <v>d</v>
      </c>
      <c r="Z5" s="32">
        <v>7</v>
      </c>
      <c r="AA5" s="29">
        <f>(N43)</f>
        <v>2</v>
      </c>
      <c r="AB5" s="29">
        <f>(P43)</f>
        <v>1</v>
      </c>
      <c r="AC5" s="31" t="str">
        <f t="shared" si="0"/>
        <v>g</v>
      </c>
      <c r="AD5" s="32">
        <v>4</v>
      </c>
      <c r="AE5" s="29">
        <f>(N29)</f>
        <v>2</v>
      </c>
      <c r="AF5" s="29">
        <f>(P29)</f>
        <v>3</v>
      </c>
      <c r="AG5" s="31" t="str">
        <f t="shared" si="1"/>
        <v>v</v>
      </c>
      <c r="AH5" s="62"/>
      <c r="AI5" s="30">
        <f t="shared" si="2"/>
        <v>7</v>
      </c>
      <c r="AJ5" s="29">
        <f t="shared" si="3"/>
        <v>2</v>
      </c>
      <c r="AK5" s="29">
        <f t="shared" si="4"/>
        <v>4</v>
      </c>
      <c r="AL5" s="29">
        <f t="shared" si="5"/>
        <v>1</v>
      </c>
      <c r="AM5" s="28">
        <f>SUM(IF(C5&lt;&gt;".",C5)+IF(G5&lt;&gt;".",G5)+IF(O5&lt;&gt;".",O5)+IF(S5&lt;&gt;".",S5)+IF(W5&lt;&gt;".",W5)+IF(AA5&lt;&gt;".",AA5)+IF(AE5&lt;&gt;".",AE5))</f>
        <v>7</v>
      </c>
      <c r="AN5" s="28">
        <f>SUM(IF(D5&lt;&gt;".",D5)+IF(H5&lt;&gt;".",H5)+IF(P5&lt;&gt;".",P5)+IF(T5&lt;&gt;".",T5)+IF(X5&lt;&gt;".",X5)+IF(AB5&lt;&gt;".",AB5)+IF(AF5&lt;&gt;".",AF5))</f>
        <v>6</v>
      </c>
      <c r="AO5" s="27">
        <f t="shared" si="6"/>
        <v>10</v>
      </c>
      <c r="AP5" s="4"/>
      <c r="AQ5" s="25">
        <f t="shared" si="7"/>
        <v>4</v>
      </c>
      <c r="AR5" s="72"/>
      <c r="AS5" s="71">
        <f t="shared" si="8"/>
        <v>1</v>
      </c>
      <c r="AT5" s="3"/>
      <c r="AV5" s="91">
        <v>4</v>
      </c>
    </row>
    <row r="6" spans="1:49" ht="15.75" x14ac:dyDescent="0.2">
      <c r="A6" s="35" t="s">
        <v>169</v>
      </c>
      <c r="B6" s="32">
        <v>5</v>
      </c>
      <c r="C6" s="29">
        <f>(P32)</f>
        <v>0</v>
      </c>
      <c r="D6" s="29">
        <f>(N32)</f>
        <v>3</v>
      </c>
      <c r="E6" s="31" t="str">
        <f t="shared" si="9"/>
        <v>v</v>
      </c>
      <c r="F6" s="32">
        <v>4</v>
      </c>
      <c r="G6" s="29">
        <f>(P28)</f>
        <v>2</v>
      </c>
      <c r="H6" s="29">
        <f>(N28)</f>
        <v>2</v>
      </c>
      <c r="I6" s="31" t="str">
        <f t="shared" si="10"/>
        <v>d</v>
      </c>
      <c r="J6" s="32">
        <v>3</v>
      </c>
      <c r="K6" s="29">
        <f>(P24)</f>
        <v>1</v>
      </c>
      <c r="L6" s="29">
        <f>(N24)</f>
        <v>1</v>
      </c>
      <c r="M6" s="31" t="str">
        <f>IF(K6=".","-",IF(K6&gt;L6,"g",IF(K6=L6,"d","v")))</f>
        <v>d</v>
      </c>
      <c r="N6" s="34"/>
      <c r="O6" s="33"/>
      <c r="P6" s="33"/>
      <c r="Q6" s="33"/>
      <c r="R6" s="32">
        <v>1</v>
      </c>
      <c r="S6" s="29">
        <f>(N15)</f>
        <v>1</v>
      </c>
      <c r="T6" s="29">
        <f>(P15)</f>
        <v>1</v>
      </c>
      <c r="U6" s="31" t="str">
        <f>IF(S6=".","-",IF(S6&gt;T6,"g",IF(S6=T6,"d","v")))</f>
        <v>d</v>
      </c>
      <c r="V6" s="32">
        <v>7</v>
      </c>
      <c r="W6" s="29">
        <f>(N44)</f>
        <v>3</v>
      </c>
      <c r="X6" s="29">
        <f>(P44)</f>
        <v>2</v>
      </c>
      <c r="Y6" s="31" t="str">
        <f>IF(W6=".","-",IF(W6&gt;X6,"g",IF(W6=X6,"d","v")))</f>
        <v>g</v>
      </c>
      <c r="Z6" s="32">
        <v>6</v>
      </c>
      <c r="AA6" s="29">
        <f>(N39)</f>
        <v>2</v>
      </c>
      <c r="AB6" s="29">
        <f>(P39)</f>
        <v>1</v>
      </c>
      <c r="AC6" s="31" t="str">
        <f t="shared" si="0"/>
        <v>g</v>
      </c>
      <c r="AD6" s="32">
        <v>2</v>
      </c>
      <c r="AE6" s="29">
        <f>(N20)</f>
        <v>1</v>
      </c>
      <c r="AF6" s="29">
        <f>(P20)</f>
        <v>0</v>
      </c>
      <c r="AG6" s="31" t="str">
        <f t="shared" si="1"/>
        <v>g</v>
      </c>
      <c r="AH6" s="62"/>
      <c r="AI6" s="30">
        <f t="shared" si="2"/>
        <v>7</v>
      </c>
      <c r="AJ6" s="29">
        <f t="shared" si="3"/>
        <v>3</v>
      </c>
      <c r="AK6" s="29">
        <f t="shared" si="4"/>
        <v>3</v>
      </c>
      <c r="AL6" s="29">
        <f t="shared" si="5"/>
        <v>1</v>
      </c>
      <c r="AM6" s="28">
        <f>SUM(IF(C6&lt;&gt;".",C6)+IF(G6&lt;&gt;".",G6)+IF(K6&lt;&gt;".",K6)+IF(S6&lt;&gt;".",S6)+IF(W6&lt;&gt;".",W6)+IF(AA6&lt;&gt;".",AA6)+IF(AE6&lt;&gt;".",AE6))</f>
        <v>10</v>
      </c>
      <c r="AN6" s="28">
        <f>SUM(IF(D6&lt;&gt;".",D6)+IF(H6&lt;&gt;".",H6)+IF(L6&lt;&gt;".",L6)+IF(T6&lt;&gt;".",T6)+IF(X6&lt;&gt;".",X6)+IF(AB6&lt;&gt;".",AB6)+IF(AF6&lt;&gt;".",AF6))</f>
        <v>10</v>
      </c>
      <c r="AO6" s="27">
        <f t="shared" si="6"/>
        <v>12</v>
      </c>
      <c r="AP6" s="4"/>
      <c r="AQ6" s="25">
        <f t="shared" si="7"/>
        <v>2</v>
      </c>
      <c r="AR6" s="72"/>
      <c r="AS6" s="71">
        <f t="shared" si="8"/>
        <v>0</v>
      </c>
      <c r="AT6" s="3"/>
      <c r="AV6" s="74">
        <v>2</v>
      </c>
      <c r="AW6" s="74"/>
    </row>
    <row r="7" spans="1:49" ht="15.75" x14ac:dyDescent="0.2">
      <c r="A7" s="35" t="s">
        <v>128</v>
      </c>
      <c r="B7" s="32">
        <v>4</v>
      </c>
      <c r="C7" s="29">
        <f>(P27)</f>
        <v>1</v>
      </c>
      <c r="D7" s="29">
        <f>(N27)</f>
        <v>1</v>
      </c>
      <c r="E7" s="31" t="str">
        <f t="shared" si="9"/>
        <v>d</v>
      </c>
      <c r="F7" s="32">
        <v>3</v>
      </c>
      <c r="G7" s="29">
        <f>(P23)</f>
        <v>1</v>
      </c>
      <c r="H7" s="29">
        <f>(N23)</f>
        <v>1</v>
      </c>
      <c r="I7" s="31" t="str">
        <f t="shared" si="10"/>
        <v>d</v>
      </c>
      <c r="J7" s="32">
        <v>2</v>
      </c>
      <c r="K7" s="29">
        <f>(P19)</f>
        <v>0</v>
      </c>
      <c r="L7" s="29">
        <f>(N19)</f>
        <v>1</v>
      </c>
      <c r="M7" s="31" t="str">
        <f>IF(K7=".","-",IF(K7&gt;L7,"g",IF(K7=L7,"d","v")))</f>
        <v>v</v>
      </c>
      <c r="N7" s="32">
        <v>1</v>
      </c>
      <c r="O7" s="29">
        <f>(P15)</f>
        <v>1</v>
      </c>
      <c r="P7" s="29">
        <f>(N15)</f>
        <v>1</v>
      </c>
      <c r="Q7" s="31" t="str">
        <f>IF(O7=".","-",IF(O7&gt;P7,"g",IF(O7=P7,"d","v")))</f>
        <v>d</v>
      </c>
      <c r="R7" s="34"/>
      <c r="S7" s="33"/>
      <c r="T7" s="33"/>
      <c r="U7" s="33"/>
      <c r="V7" s="32">
        <v>6</v>
      </c>
      <c r="W7" s="29">
        <f>(N40)</f>
        <v>0</v>
      </c>
      <c r="X7" s="29">
        <f>(P40)</f>
        <v>0</v>
      </c>
      <c r="Y7" s="31" t="str">
        <f>IF(W7=".","-",IF(W7&gt;X7,"g",IF(W7=X7,"d","v")))</f>
        <v>d</v>
      </c>
      <c r="Z7" s="32">
        <v>5</v>
      </c>
      <c r="AA7" s="29">
        <f>(N34)</f>
        <v>1</v>
      </c>
      <c r="AB7" s="29">
        <f>(P34)</f>
        <v>0</v>
      </c>
      <c r="AC7" s="31" t="str">
        <f t="shared" si="0"/>
        <v>g</v>
      </c>
      <c r="AD7" s="32">
        <v>7</v>
      </c>
      <c r="AE7" s="29">
        <f>(N45)</f>
        <v>2</v>
      </c>
      <c r="AF7" s="29">
        <f>(P45)</f>
        <v>1</v>
      </c>
      <c r="AG7" s="31" t="str">
        <f t="shared" si="1"/>
        <v>g</v>
      </c>
      <c r="AH7" s="62"/>
      <c r="AI7" s="30">
        <f t="shared" si="2"/>
        <v>7</v>
      </c>
      <c r="AJ7" s="29">
        <f t="shared" si="3"/>
        <v>2</v>
      </c>
      <c r="AK7" s="29">
        <f t="shared" si="4"/>
        <v>4</v>
      </c>
      <c r="AL7" s="29">
        <f t="shared" si="5"/>
        <v>1</v>
      </c>
      <c r="AM7" s="28">
        <f>SUM(IF(C7&lt;&gt;".",C7)+IF(G7&lt;&gt;".",G7)+IF(K7&lt;&gt;".",K7)+IF(O7&lt;&gt;".",O7)+IF(W7&lt;&gt;".",W7)+IF(AA7&lt;&gt;".",AA7)+IF(AE7&lt;&gt;".",AE7))</f>
        <v>6</v>
      </c>
      <c r="AN7" s="28">
        <f>SUM(IF(D7&lt;&gt;".",D7)+IF(H7&lt;&gt;".",H7)+IF(L7&lt;&gt;".",L7)+IF(P7&lt;&gt;".",P7)+IF(X7&lt;&gt;".",X7)+IF(AB7&lt;&gt;".",AB7)+IF(AF7&lt;&gt;".",AF7))</f>
        <v>5</v>
      </c>
      <c r="AO7" s="27">
        <f t="shared" si="6"/>
        <v>10</v>
      </c>
      <c r="AP7" s="4"/>
      <c r="AQ7" s="25">
        <f t="shared" si="7"/>
        <v>4</v>
      </c>
      <c r="AR7" s="72"/>
      <c r="AS7" s="71">
        <f t="shared" si="8"/>
        <v>1</v>
      </c>
      <c r="AT7" s="3"/>
      <c r="AV7" s="91">
        <v>5</v>
      </c>
    </row>
    <row r="8" spans="1:49" ht="15.75" x14ac:dyDescent="0.2">
      <c r="A8" s="35" t="s">
        <v>136</v>
      </c>
      <c r="B8" s="32">
        <v>3</v>
      </c>
      <c r="C8" s="29">
        <f>(P22)</f>
        <v>0</v>
      </c>
      <c r="D8" s="29">
        <f>(N22)</f>
        <v>0</v>
      </c>
      <c r="E8" s="31" t="str">
        <f t="shared" si="9"/>
        <v>d</v>
      </c>
      <c r="F8" s="32">
        <v>2</v>
      </c>
      <c r="G8" s="29">
        <f>(P18)</f>
        <v>1</v>
      </c>
      <c r="H8" s="29">
        <f>(N18)</f>
        <v>1</v>
      </c>
      <c r="I8" s="31" t="str">
        <f t="shared" si="10"/>
        <v>d</v>
      </c>
      <c r="J8" s="32">
        <v>1</v>
      </c>
      <c r="K8" s="29">
        <f>(P14)</f>
        <v>0</v>
      </c>
      <c r="L8" s="29">
        <f>(N14)</f>
        <v>0</v>
      </c>
      <c r="M8" s="31" t="str">
        <f>IF(K8=".","-",IF(K8&gt;L8,"g",IF(K8=L8,"d","v")))</f>
        <v>d</v>
      </c>
      <c r="N8" s="32">
        <v>7</v>
      </c>
      <c r="O8" s="29">
        <f>(P44)</f>
        <v>2</v>
      </c>
      <c r="P8" s="29">
        <f>(N44)</f>
        <v>3</v>
      </c>
      <c r="Q8" s="31" t="str">
        <f>IF(O8=".","-",IF(O8&gt;P8,"g",IF(O8=P8,"d","v")))</f>
        <v>v</v>
      </c>
      <c r="R8" s="32">
        <v>6</v>
      </c>
      <c r="S8" s="29">
        <f>(P40)</f>
        <v>0</v>
      </c>
      <c r="T8" s="29">
        <f>(N40)</f>
        <v>0</v>
      </c>
      <c r="U8" s="31" t="str">
        <f>IF(S8=".","-",IF(S8&gt;T8,"g",IF(S8=T8,"d","v")))</f>
        <v>d</v>
      </c>
      <c r="V8" s="34"/>
      <c r="W8" s="33"/>
      <c r="X8" s="33"/>
      <c r="Y8" s="33"/>
      <c r="Z8" s="32">
        <v>4</v>
      </c>
      <c r="AA8" s="29">
        <f>(N30)</f>
        <v>1</v>
      </c>
      <c r="AB8" s="29">
        <f>(P30)</f>
        <v>1</v>
      </c>
      <c r="AC8" s="31" t="str">
        <f t="shared" si="0"/>
        <v>d</v>
      </c>
      <c r="AD8" s="32">
        <v>5</v>
      </c>
      <c r="AE8" s="29">
        <f>(N35)</f>
        <v>0</v>
      </c>
      <c r="AF8" s="29">
        <f>(P35)</f>
        <v>1</v>
      </c>
      <c r="AG8" s="31" t="str">
        <f t="shared" si="1"/>
        <v>v</v>
      </c>
      <c r="AH8" s="62"/>
      <c r="AI8" s="30">
        <f t="shared" si="2"/>
        <v>7</v>
      </c>
      <c r="AJ8" s="29">
        <f t="shared" si="3"/>
        <v>0</v>
      </c>
      <c r="AK8" s="29">
        <f t="shared" si="4"/>
        <v>5</v>
      </c>
      <c r="AL8" s="29">
        <f t="shared" si="5"/>
        <v>2</v>
      </c>
      <c r="AM8" s="28">
        <f>SUM(IF(C8&lt;&gt;".",C8)+IF(G8&lt;&gt;".",G8)+IF(K8&lt;&gt;".",K8)+IF(S8&lt;&gt;".",S8)+IF(O8&lt;&gt;".",O8)+IF(AA8&lt;&gt;".",AA8)+IF(AE8&lt;&gt;".",AE8))</f>
        <v>4</v>
      </c>
      <c r="AN8" s="28">
        <f>SUM(IF(D8&lt;&gt;".",D8)+IF(H8&lt;&gt;".",H8)+IF(L8&lt;&gt;".",L8)+IF(T8&lt;&gt;".",T8)+IF(P8&lt;&gt;".",P8)+IF(AB8&lt;&gt;".",AB8)+IF(AF8&lt;&gt;".",AF8))</f>
        <v>6</v>
      </c>
      <c r="AO8" s="27">
        <f t="shared" si="6"/>
        <v>5</v>
      </c>
      <c r="AP8" s="4"/>
      <c r="AQ8" s="25">
        <f t="shared" si="7"/>
        <v>7</v>
      </c>
      <c r="AR8" s="72"/>
      <c r="AS8" s="71">
        <f t="shared" si="8"/>
        <v>-2</v>
      </c>
      <c r="AT8" s="3"/>
      <c r="AV8" s="74">
        <v>7</v>
      </c>
      <c r="AW8" s="73"/>
    </row>
    <row r="9" spans="1:49" ht="15.75" x14ac:dyDescent="0.2">
      <c r="A9" s="35" t="s">
        <v>140</v>
      </c>
      <c r="B9" s="32">
        <v>2</v>
      </c>
      <c r="C9" s="29">
        <f>(P17)</f>
        <v>1</v>
      </c>
      <c r="D9" s="29">
        <f>(N17)</f>
        <v>2</v>
      </c>
      <c r="E9" s="31" t="str">
        <f t="shared" si="9"/>
        <v>v</v>
      </c>
      <c r="F9" s="32">
        <v>1</v>
      </c>
      <c r="G9" s="29">
        <f>(P13)</f>
        <v>0</v>
      </c>
      <c r="H9" s="29">
        <f>(N13)</f>
        <v>3</v>
      </c>
      <c r="I9" s="31" t="str">
        <f t="shared" si="10"/>
        <v>v</v>
      </c>
      <c r="J9" s="32">
        <v>7</v>
      </c>
      <c r="K9" s="29">
        <f>(P43)</f>
        <v>1</v>
      </c>
      <c r="L9" s="29">
        <f>(N43)</f>
        <v>2</v>
      </c>
      <c r="M9" s="31" t="str">
        <f>IF(K9=".","-",IF(K9&gt;L9,"g",IF(K9=L9,"d","v")))</f>
        <v>v</v>
      </c>
      <c r="N9" s="32">
        <v>6</v>
      </c>
      <c r="O9" s="29">
        <f>(P39)</f>
        <v>1</v>
      </c>
      <c r="P9" s="29">
        <f>(N39)</f>
        <v>2</v>
      </c>
      <c r="Q9" s="31" t="str">
        <f>IF(O9=".","-",IF(O9&gt;P9,"g",IF(O9=P9,"d","v")))</f>
        <v>v</v>
      </c>
      <c r="R9" s="32">
        <v>5</v>
      </c>
      <c r="S9" s="29">
        <f>(P34)</f>
        <v>0</v>
      </c>
      <c r="T9" s="29">
        <f>(N34)</f>
        <v>1</v>
      </c>
      <c r="U9" s="31" t="str">
        <f>IF(S9=".","-",IF(S9&gt;T9,"g",IF(S9=T9,"d","v")))</f>
        <v>v</v>
      </c>
      <c r="V9" s="32">
        <v>4</v>
      </c>
      <c r="W9" s="29">
        <f>(P30)</f>
        <v>1</v>
      </c>
      <c r="X9" s="29">
        <f>(N30)</f>
        <v>1</v>
      </c>
      <c r="Y9" s="31" t="str">
        <f>IF(W9=".","-",IF(W9&gt;X9,"g",IF(W9=X9,"d","v")))</f>
        <v>d</v>
      </c>
      <c r="Z9" s="34"/>
      <c r="AA9" s="33"/>
      <c r="AB9" s="33"/>
      <c r="AC9" s="33"/>
      <c r="AD9" s="32">
        <v>3</v>
      </c>
      <c r="AE9" s="29">
        <f>(N25)</f>
        <v>1</v>
      </c>
      <c r="AF9" s="29">
        <f>(P25)</f>
        <v>3</v>
      </c>
      <c r="AG9" s="31" t="str">
        <f t="shared" si="1"/>
        <v>v</v>
      </c>
      <c r="AH9" s="62"/>
      <c r="AI9" s="30">
        <f t="shared" si="2"/>
        <v>7</v>
      </c>
      <c r="AJ9" s="29">
        <f t="shared" si="3"/>
        <v>0</v>
      </c>
      <c r="AK9" s="29">
        <f t="shared" si="4"/>
        <v>1</v>
      </c>
      <c r="AL9" s="29">
        <f t="shared" si="5"/>
        <v>6</v>
      </c>
      <c r="AM9" s="28">
        <f>SUM(IF(C9&lt;&gt;".",C9)+IF(G9&lt;&gt;".",G9)+IF(K9&lt;&gt;".",K9)+IF(S9&lt;&gt;".",S9)+IF(W9&lt;&gt;".",W9)+IF(O9&lt;&gt;".",O9)+IF(AE9&lt;&gt;".",AE9))</f>
        <v>5</v>
      </c>
      <c r="AN9" s="28">
        <f>SUM(IF(D9&lt;&gt;".",D9)+IF(H9&lt;&gt;".",H9)+IF(L9&lt;&gt;".",L9)+IF(T9&lt;&gt;".",T9)+IF(X9&lt;&gt;".",X9)+IF(P9&lt;&gt;".",P9)+IF(AF9&lt;&gt;".",AF9))</f>
        <v>14</v>
      </c>
      <c r="AO9" s="27">
        <f t="shared" si="6"/>
        <v>1</v>
      </c>
      <c r="AP9" s="26"/>
      <c r="AQ9" s="25">
        <f t="shared" si="7"/>
        <v>8</v>
      </c>
      <c r="AR9" s="72"/>
      <c r="AS9" s="71">
        <f t="shared" si="8"/>
        <v>-9</v>
      </c>
      <c r="AT9" s="3"/>
      <c r="AV9" s="91">
        <v>8</v>
      </c>
    </row>
    <row r="10" spans="1:49" s="10" customFormat="1" ht="16.5" thickBot="1" x14ac:dyDescent="0.25">
      <c r="A10" s="24" t="s">
        <v>170</v>
      </c>
      <c r="B10" s="23">
        <v>1</v>
      </c>
      <c r="C10" s="18">
        <f>(P12)</f>
        <v>1</v>
      </c>
      <c r="D10" s="18">
        <f>(N12)</f>
        <v>2</v>
      </c>
      <c r="E10" s="22" t="str">
        <f t="shared" si="9"/>
        <v>v</v>
      </c>
      <c r="F10" s="23">
        <v>6</v>
      </c>
      <c r="G10" s="18">
        <f>(P38)</f>
        <v>2</v>
      </c>
      <c r="H10" s="18">
        <f>(N38)</f>
        <v>4</v>
      </c>
      <c r="I10" s="22" t="str">
        <f t="shared" si="10"/>
        <v>v</v>
      </c>
      <c r="J10" s="23">
        <v>4</v>
      </c>
      <c r="K10" s="18">
        <f>(P29)</f>
        <v>3</v>
      </c>
      <c r="L10" s="18">
        <f>(N29)</f>
        <v>2</v>
      </c>
      <c r="M10" s="22" t="str">
        <f>IF(K10=".","-",IF(K10&gt;L10,"g",IF(K10=L10,"d","v")))</f>
        <v>g</v>
      </c>
      <c r="N10" s="23">
        <v>2</v>
      </c>
      <c r="O10" s="18">
        <f>(P20)</f>
        <v>0</v>
      </c>
      <c r="P10" s="18">
        <f>(N20)</f>
        <v>1</v>
      </c>
      <c r="Q10" s="22" t="str">
        <f>IF(O10=".","-",IF(O10&gt;P10,"g",IF(O10=P10,"d","v")))</f>
        <v>v</v>
      </c>
      <c r="R10" s="23">
        <v>7</v>
      </c>
      <c r="S10" s="18">
        <f>(P45)</f>
        <v>1</v>
      </c>
      <c r="T10" s="18">
        <f>(N45)</f>
        <v>2</v>
      </c>
      <c r="U10" s="22" t="str">
        <f>IF(S10=".","-",IF(S10&gt;T10,"g",IF(S10=T10,"d","v")))</f>
        <v>v</v>
      </c>
      <c r="V10" s="23">
        <v>5</v>
      </c>
      <c r="W10" s="18">
        <f>(P35)</f>
        <v>1</v>
      </c>
      <c r="X10" s="18">
        <f>(N35)</f>
        <v>0</v>
      </c>
      <c r="Y10" s="22" t="str">
        <f>IF(W10=".","-",IF(W10&gt;X10,"g",IF(W10=X10,"d","v")))</f>
        <v>g</v>
      </c>
      <c r="Z10" s="23">
        <v>3</v>
      </c>
      <c r="AA10" s="18">
        <f>(P25)</f>
        <v>3</v>
      </c>
      <c r="AB10" s="18">
        <f>(N25)</f>
        <v>1</v>
      </c>
      <c r="AC10" s="22" t="str">
        <f>IF(AA10=".","-",IF(AA10&gt;AB10,"g",IF(AA10=AB10,"d","v")))</f>
        <v>g</v>
      </c>
      <c r="AD10" s="21"/>
      <c r="AE10" s="20"/>
      <c r="AF10" s="20"/>
      <c r="AG10" s="20"/>
      <c r="AH10" s="50"/>
      <c r="AI10" s="19">
        <f t="shared" si="2"/>
        <v>7</v>
      </c>
      <c r="AJ10" s="18">
        <f t="shared" si="3"/>
        <v>3</v>
      </c>
      <c r="AK10" s="18">
        <f t="shared" si="4"/>
        <v>0</v>
      </c>
      <c r="AL10" s="18">
        <f t="shared" si="5"/>
        <v>4</v>
      </c>
      <c r="AM10" s="17">
        <f>SUM(IF(C10&lt;&gt;".",C10)+IF(G10&lt;&gt;".",G10)+IF(K10&lt;&gt;".",K10)+IF(S10&lt;&gt;".",S10)+IF(W10&lt;&gt;".",W10)+IF(AA10&lt;&gt;".",AA10)+IF(O10&lt;&gt;".",O10))</f>
        <v>11</v>
      </c>
      <c r="AN10" s="17">
        <f>SUM(IF(D10&lt;&gt;".",D10)+IF(H10&lt;&gt;".",H10)+IF(L10&lt;&gt;".",L10)+IF(T10&lt;&gt;".",T10)+IF(X10&lt;&gt;".",X10)+IF(AB10&lt;&gt;".",AB10)+IF(P10&lt;&gt;".",P10))</f>
        <v>12</v>
      </c>
      <c r="AO10" s="16">
        <f t="shared" si="6"/>
        <v>9</v>
      </c>
      <c r="AP10" s="4"/>
      <c r="AQ10" s="15">
        <f t="shared" si="7"/>
        <v>6</v>
      </c>
      <c r="AR10" s="72"/>
      <c r="AS10" s="71">
        <f t="shared" si="8"/>
        <v>-1</v>
      </c>
      <c r="AT10" s="4"/>
      <c r="AV10" s="92">
        <v>6</v>
      </c>
    </row>
    <row r="11" spans="1:49" s="10" customFormat="1" ht="3.75" customHeight="1" thickTop="1" x14ac:dyDescent="0.2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25" x14ac:dyDescent="0.3">
      <c r="A12" s="9">
        <v>1</v>
      </c>
      <c r="B12" s="70"/>
      <c r="C12" s="6"/>
      <c r="D12" s="8"/>
      <c r="E12" s="6"/>
      <c r="F12" s="6"/>
      <c r="G12" s="6"/>
      <c r="H12" s="6"/>
      <c r="I12" s="6"/>
      <c r="J12" s="6"/>
      <c r="K12" s="6"/>
      <c r="L12" s="69" t="str">
        <f>($A$3)</f>
        <v>Pákai</v>
      </c>
      <c r="M12" s="6"/>
      <c r="N12" s="7">
        <v>2</v>
      </c>
      <c r="O12" s="58" t="s">
        <v>0</v>
      </c>
      <c r="P12" s="7">
        <v>1</v>
      </c>
      <c r="Q12" s="6"/>
      <c r="R12" s="6" t="str">
        <f>($A$10)</f>
        <v>Benkő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60"/>
    </row>
    <row r="13" spans="1:49" ht="20.25" x14ac:dyDescent="0.3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9" t="str">
        <f>($A$4)</f>
        <v>Debreczy I.</v>
      </c>
      <c r="M13" s="2"/>
      <c r="N13" s="7">
        <v>3</v>
      </c>
      <c r="O13" s="58" t="s">
        <v>0</v>
      </c>
      <c r="P13" s="7">
        <v>0</v>
      </c>
      <c r="Q13" s="2"/>
      <c r="R13" s="6" t="str">
        <f>($A$9)</f>
        <v>Kondor B.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25" x14ac:dyDescent="0.3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9" t="str">
        <f>($A$5)</f>
        <v>Horváth I.</v>
      </c>
      <c r="M14" s="2"/>
      <c r="N14" s="7">
        <v>0</v>
      </c>
      <c r="O14" s="58" t="s">
        <v>0</v>
      </c>
      <c r="P14" s="7">
        <v>0</v>
      </c>
      <c r="Q14" s="6"/>
      <c r="R14" s="6" t="str">
        <f>($A$8)</f>
        <v>Kondor G.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25" x14ac:dyDescent="0.3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9" t="str">
        <f>($A$6)</f>
        <v>Koczor</v>
      </c>
      <c r="M15" s="2"/>
      <c r="N15" s="7">
        <v>1</v>
      </c>
      <c r="O15" s="58" t="s">
        <v>0</v>
      </c>
      <c r="P15" s="7">
        <v>1</v>
      </c>
      <c r="Q15" s="2"/>
      <c r="R15" s="6" t="str">
        <f>($A$7)</f>
        <v>Lukács L.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25" x14ac:dyDescent="0.3">
      <c r="A17" s="9">
        <v>2</v>
      </c>
      <c r="B17" s="70"/>
      <c r="C17" s="6"/>
      <c r="D17" s="8"/>
      <c r="E17" s="6"/>
      <c r="F17" s="6"/>
      <c r="G17" s="6"/>
      <c r="H17" s="6"/>
      <c r="I17" s="6"/>
      <c r="J17" s="6"/>
      <c r="K17" s="6"/>
      <c r="L17" s="69" t="str">
        <f>($A$3)</f>
        <v>Pákai</v>
      </c>
      <c r="M17" s="6"/>
      <c r="N17" s="7">
        <v>2</v>
      </c>
      <c r="O17" s="58" t="s">
        <v>0</v>
      </c>
      <c r="P17" s="7">
        <v>1</v>
      </c>
      <c r="Q17" s="6"/>
      <c r="R17" s="6" t="str">
        <f>($A$9)</f>
        <v>Kondor B.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60"/>
    </row>
    <row r="18" spans="1:44" ht="20.25" x14ac:dyDescent="0.3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9" t="str">
        <f>($A$4)</f>
        <v>Debreczy I.</v>
      </c>
      <c r="M18" s="2"/>
      <c r="N18" s="7">
        <v>1</v>
      </c>
      <c r="O18" s="58" t="s">
        <v>0</v>
      </c>
      <c r="P18" s="7">
        <v>1</v>
      </c>
      <c r="Q18" s="2"/>
      <c r="R18" s="6" t="str">
        <f>($A$8)</f>
        <v>Kondor G.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25" x14ac:dyDescent="0.3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9" t="str">
        <f>($A$5)</f>
        <v>Horváth I.</v>
      </c>
      <c r="M19" s="2"/>
      <c r="N19" s="7">
        <v>1</v>
      </c>
      <c r="O19" s="58" t="s">
        <v>0</v>
      </c>
      <c r="P19" s="7">
        <v>0</v>
      </c>
      <c r="Q19" s="6"/>
      <c r="R19" s="6" t="str">
        <f>($A$7)</f>
        <v>Lukács L.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25" x14ac:dyDescent="0.3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9" t="str">
        <f>($A$6)</f>
        <v>Koczor</v>
      </c>
      <c r="M20" s="2"/>
      <c r="N20" s="7">
        <v>1</v>
      </c>
      <c r="O20" s="58" t="s">
        <v>0</v>
      </c>
      <c r="P20" s="7">
        <v>0</v>
      </c>
      <c r="Q20" s="2"/>
      <c r="R20" s="6" t="str">
        <f>($A$10)</f>
        <v>Benkő</v>
      </c>
      <c r="S20" s="6"/>
      <c r="T20" s="2"/>
      <c r="U20" s="2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25" x14ac:dyDescent="0.3">
      <c r="A22" s="9">
        <v>3</v>
      </c>
      <c r="B22" s="70"/>
      <c r="C22" s="6"/>
      <c r="D22" s="8"/>
      <c r="E22" s="6"/>
      <c r="F22" s="6"/>
      <c r="G22" s="6"/>
      <c r="H22" s="6"/>
      <c r="I22" s="6"/>
      <c r="J22" s="6"/>
      <c r="K22" s="6"/>
      <c r="L22" s="69" t="str">
        <f>($A$3)</f>
        <v>Pákai</v>
      </c>
      <c r="M22" s="6"/>
      <c r="N22" s="7">
        <v>0</v>
      </c>
      <c r="O22" s="58" t="s">
        <v>0</v>
      </c>
      <c r="P22" s="7">
        <v>0</v>
      </c>
      <c r="Q22" s="6"/>
      <c r="R22" s="6" t="str">
        <f>($A$8)</f>
        <v>Kondor G.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60"/>
    </row>
    <row r="23" spans="1:44" ht="20.25" x14ac:dyDescent="0.3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9" t="str">
        <f>($A$4)</f>
        <v>Debreczy I.</v>
      </c>
      <c r="M23" s="2"/>
      <c r="N23" s="7">
        <v>1</v>
      </c>
      <c r="O23" s="58" t="s">
        <v>0</v>
      </c>
      <c r="P23" s="7">
        <v>1</v>
      </c>
      <c r="Q23" s="2"/>
      <c r="R23" s="6" t="str">
        <f>($A$7)</f>
        <v>Lukács L.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25" x14ac:dyDescent="0.3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9" t="str">
        <f>($A$5)</f>
        <v>Horváth I.</v>
      </c>
      <c r="M24" s="2"/>
      <c r="N24" s="7">
        <v>1</v>
      </c>
      <c r="O24" s="58" t="s">
        <v>0</v>
      </c>
      <c r="P24" s="7">
        <v>1</v>
      </c>
      <c r="Q24" s="6"/>
      <c r="R24" s="6" t="str">
        <f>($A$6)</f>
        <v>Koczor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25" x14ac:dyDescent="0.3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9" t="str">
        <f>($A$9)</f>
        <v>Kondor B.</v>
      </c>
      <c r="M25" s="2"/>
      <c r="N25" s="7">
        <v>1</v>
      </c>
      <c r="O25" s="58" t="s">
        <v>0</v>
      </c>
      <c r="P25" s="7">
        <v>3</v>
      </c>
      <c r="Q25" s="2"/>
      <c r="R25" s="6" t="str">
        <f>($A$10)</f>
        <v>Benkő</v>
      </c>
      <c r="S25" s="6"/>
      <c r="T25" s="2"/>
      <c r="U25" s="2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25" x14ac:dyDescent="0.3">
      <c r="A27" s="9">
        <v>4</v>
      </c>
      <c r="B27" s="70"/>
      <c r="C27" s="6"/>
      <c r="D27" s="8"/>
      <c r="E27" s="6"/>
      <c r="F27" s="6"/>
      <c r="G27" s="6"/>
      <c r="H27" s="6"/>
      <c r="I27" s="6"/>
      <c r="J27" s="6"/>
      <c r="K27" s="6"/>
      <c r="L27" s="69" t="str">
        <f>($A$3)</f>
        <v>Pákai</v>
      </c>
      <c r="M27" s="6"/>
      <c r="N27" s="7">
        <v>1</v>
      </c>
      <c r="O27" s="58" t="s">
        <v>0</v>
      </c>
      <c r="P27" s="7">
        <v>1</v>
      </c>
      <c r="Q27" s="6"/>
      <c r="R27" s="6" t="str">
        <f>($A$7)</f>
        <v>Lukács L.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60"/>
    </row>
    <row r="28" spans="1:44" ht="20.25" x14ac:dyDescent="0.3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9" t="str">
        <f>($A$4)</f>
        <v>Debreczy I.</v>
      </c>
      <c r="M28" s="2"/>
      <c r="N28" s="7">
        <v>2</v>
      </c>
      <c r="O28" s="58" t="s">
        <v>0</v>
      </c>
      <c r="P28" s="7">
        <v>2</v>
      </c>
      <c r="Q28" s="2"/>
      <c r="R28" s="6" t="str">
        <f>($A$6)</f>
        <v>Koczor</v>
      </c>
      <c r="S28" s="6"/>
      <c r="T28" s="2"/>
      <c r="U28" s="2"/>
      <c r="V28" s="6"/>
      <c r="W28" s="2"/>
      <c r="X28" s="2"/>
      <c r="Y28" s="2"/>
      <c r="Z28" s="6"/>
      <c r="AA28" s="67"/>
      <c r="AB28" s="68"/>
      <c r="AC28" s="67"/>
      <c r="AD28" s="2"/>
      <c r="AE28" s="6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25" x14ac:dyDescent="0.3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9" t="str">
        <f>($A$5)</f>
        <v>Horváth I.</v>
      </c>
      <c r="M29" s="2"/>
      <c r="N29" s="7">
        <v>2</v>
      </c>
      <c r="O29" s="58" t="s">
        <v>0</v>
      </c>
      <c r="P29" s="7">
        <v>3</v>
      </c>
      <c r="Q29" s="6"/>
      <c r="R29" s="6" t="str">
        <f>($A$10)</f>
        <v>Benkő</v>
      </c>
      <c r="S29" s="6"/>
      <c r="T29" s="2"/>
      <c r="U29" s="2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25" x14ac:dyDescent="0.3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9" t="str">
        <f>($A$8)</f>
        <v>Kondor G.</v>
      </c>
      <c r="M30" s="2"/>
      <c r="N30" s="7">
        <v>1</v>
      </c>
      <c r="O30" s="58" t="s">
        <v>0</v>
      </c>
      <c r="P30" s="7">
        <v>1</v>
      </c>
      <c r="Q30" s="2"/>
      <c r="R30" s="6" t="str">
        <f>($A$9)</f>
        <v>Kondor B.</v>
      </c>
      <c r="S30" s="6"/>
      <c r="T30" s="2"/>
      <c r="U30" s="2"/>
      <c r="V30" s="6"/>
      <c r="W30" s="2"/>
      <c r="X30" s="2"/>
      <c r="Y30" s="2"/>
      <c r="Z30" s="6"/>
      <c r="AA30" s="67"/>
      <c r="AB30" s="68"/>
      <c r="AC30" s="67"/>
      <c r="AD30" s="2"/>
      <c r="AE30" s="6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25" x14ac:dyDescent="0.3">
      <c r="A32" s="9">
        <v>5</v>
      </c>
      <c r="B32" s="70"/>
      <c r="C32" s="6"/>
      <c r="D32" s="8"/>
      <c r="E32" s="6"/>
      <c r="F32" s="6"/>
      <c r="G32" s="6"/>
      <c r="H32" s="6"/>
      <c r="I32" s="6"/>
      <c r="J32" s="6"/>
      <c r="K32" s="6"/>
      <c r="L32" s="69" t="str">
        <f>($A$3)</f>
        <v>Pákai</v>
      </c>
      <c r="M32" s="6"/>
      <c r="N32" s="7">
        <v>3</v>
      </c>
      <c r="O32" s="58" t="s">
        <v>0</v>
      </c>
      <c r="P32" s="7">
        <v>0</v>
      </c>
      <c r="Q32" s="6"/>
      <c r="R32" s="6" t="str">
        <f>($A$6)</f>
        <v>Koczor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60"/>
    </row>
    <row r="33" spans="1:44" ht="20.25" x14ac:dyDescent="0.3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9" t="str">
        <f>($A$4)</f>
        <v>Debreczy I.</v>
      </c>
      <c r="M33" s="2"/>
      <c r="N33" s="7">
        <v>1</v>
      </c>
      <c r="O33" s="58" t="s">
        <v>0</v>
      </c>
      <c r="P33" s="7">
        <v>1</v>
      </c>
      <c r="Q33" s="2"/>
      <c r="R33" s="6" t="str">
        <f>($A$5)</f>
        <v>Horváth I.</v>
      </c>
      <c r="S33" s="6"/>
      <c r="T33" s="2"/>
      <c r="U33" s="2"/>
      <c r="V33" s="6"/>
      <c r="W33" s="2"/>
      <c r="X33" s="2"/>
      <c r="Y33" s="2"/>
      <c r="Z33" s="6"/>
      <c r="AA33" s="67"/>
      <c r="AB33" s="68"/>
      <c r="AC33" s="67"/>
      <c r="AD33" s="2"/>
      <c r="AE33" s="6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25" x14ac:dyDescent="0.3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9" t="str">
        <f>($A$7)</f>
        <v>Lukács L.</v>
      </c>
      <c r="M34" s="2"/>
      <c r="N34" s="7">
        <v>1</v>
      </c>
      <c r="O34" s="58" t="s">
        <v>0</v>
      </c>
      <c r="P34" s="7">
        <v>0</v>
      </c>
      <c r="Q34" s="6"/>
      <c r="R34" s="6" t="str">
        <f>($A$9)</f>
        <v>Kondor B.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25" x14ac:dyDescent="0.3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9" t="str">
        <f>($A$8)</f>
        <v>Kondor G.</v>
      </c>
      <c r="M35" s="2"/>
      <c r="N35" s="7">
        <v>0</v>
      </c>
      <c r="O35" s="58" t="s">
        <v>0</v>
      </c>
      <c r="P35" s="7">
        <v>1</v>
      </c>
      <c r="Q35" s="2"/>
      <c r="R35" s="6" t="str">
        <f>($A$10)</f>
        <v>Benkő</v>
      </c>
      <c r="S35" s="6"/>
      <c r="T35" s="2"/>
      <c r="U35" s="2"/>
      <c r="V35" s="6"/>
      <c r="W35" s="2"/>
      <c r="X35" s="2"/>
      <c r="Y35" s="2"/>
      <c r="Z35" s="6"/>
      <c r="AA35" s="67"/>
      <c r="AB35" s="68"/>
      <c r="AC35" s="67"/>
      <c r="AD35" s="2"/>
      <c r="AE35" s="6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25" x14ac:dyDescent="0.3">
      <c r="A37" s="9">
        <v>6</v>
      </c>
      <c r="B37" s="70"/>
      <c r="C37" s="6"/>
      <c r="D37" s="8"/>
      <c r="E37" s="6"/>
      <c r="F37" s="6"/>
      <c r="G37" s="6"/>
      <c r="H37" s="6"/>
      <c r="I37" s="6"/>
      <c r="J37" s="6"/>
      <c r="K37" s="6"/>
      <c r="L37" s="69" t="str">
        <f>($A$3)</f>
        <v>Pákai</v>
      </c>
      <c r="M37" s="6"/>
      <c r="N37" s="7">
        <v>0</v>
      </c>
      <c r="O37" s="58" t="s">
        <v>0</v>
      </c>
      <c r="P37" s="7">
        <v>0</v>
      </c>
      <c r="Q37" s="6"/>
      <c r="R37" s="6" t="str">
        <f>($A$5)</f>
        <v>Horváth I.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60"/>
    </row>
    <row r="38" spans="1:44" ht="20.25" x14ac:dyDescent="0.3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9" t="str">
        <f>($A$4)</f>
        <v>Debreczy I.</v>
      </c>
      <c r="M38" s="2"/>
      <c r="N38" s="7">
        <v>4</v>
      </c>
      <c r="O38" s="58" t="s">
        <v>0</v>
      </c>
      <c r="P38" s="7">
        <v>2</v>
      </c>
      <c r="Q38" s="2"/>
      <c r="R38" s="6" t="str">
        <f>($A$10)</f>
        <v>Benkő</v>
      </c>
      <c r="S38" s="6"/>
      <c r="T38" s="2"/>
      <c r="U38" s="2"/>
      <c r="V38" s="6"/>
      <c r="W38" s="2"/>
      <c r="X38" s="2"/>
      <c r="Y38" s="2"/>
      <c r="Z38" s="6"/>
      <c r="AA38" s="67"/>
      <c r="AB38" s="68"/>
      <c r="AC38" s="67"/>
      <c r="AD38" s="2"/>
      <c r="AE38" s="6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25" x14ac:dyDescent="0.3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9" t="str">
        <f>($A$6)</f>
        <v>Koczor</v>
      </c>
      <c r="M39" s="2"/>
      <c r="N39" s="7">
        <v>2</v>
      </c>
      <c r="O39" s="58" t="s">
        <v>0</v>
      </c>
      <c r="P39" s="7">
        <v>1</v>
      </c>
      <c r="Q39" s="6"/>
      <c r="R39" s="6" t="str">
        <f>($A$9)</f>
        <v>Kondor B.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25" x14ac:dyDescent="0.3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9" t="str">
        <f>($A$7)</f>
        <v>Lukács L.</v>
      </c>
      <c r="M40" s="2"/>
      <c r="N40" s="7">
        <v>0</v>
      </c>
      <c r="O40" s="58" t="s">
        <v>0</v>
      </c>
      <c r="P40" s="7">
        <v>0</v>
      </c>
      <c r="Q40" s="2"/>
      <c r="R40" s="6" t="str">
        <f>($A$8)</f>
        <v>Kondor G.</v>
      </c>
      <c r="S40" s="6"/>
      <c r="T40" s="2"/>
      <c r="U40" s="2"/>
      <c r="V40" s="6"/>
      <c r="W40" s="2"/>
      <c r="X40" s="2"/>
      <c r="Y40" s="2"/>
      <c r="Z40" s="6"/>
      <c r="AA40" s="67"/>
      <c r="AB40" s="68"/>
      <c r="AC40" s="67"/>
      <c r="AD40" s="2"/>
      <c r="AE40" s="6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25" x14ac:dyDescent="0.3">
      <c r="A42" s="9">
        <v>7</v>
      </c>
      <c r="B42" s="70"/>
      <c r="C42" s="6"/>
      <c r="D42" s="8"/>
      <c r="E42" s="6"/>
      <c r="F42" s="6"/>
      <c r="G42" s="6"/>
      <c r="H42" s="6"/>
      <c r="I42" s="6"/>
      <c r="J42" s="6"/>
      <c r="K42" s="6"/>
      <c r="L42" s="69" t="str">
        <f>($A$3)</f>
        <v>Pákai</v>
      </c>
      <c r="M42" s="6"/>
      <c r="N42" s="7">
        <v>0</v>
      </c>
      <c r="O42" s="58" t="s">
        <v>0</v>
      </c>
      <c r="P42" s="7">
        <v>0</v>
      </c>
      <c r="Q42" s="6"/>
      <c r="R42" s="6" t="str">
        <f>($A$4)</f>
        <v>Debreczy I.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60"/>
    </row>
    <row r="43" spans="1:44" ht="20.25" x14ac:dyDescent="0.3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9" t="str">
        <f>($A$5)</f>
        <v>Horváth I.</v>
      </c>
      <c r="M43" s="2"/>
      <c r="N43" s="7">
        <v>2</v>
      </c>
      <c r="O43" s="58" t="s">
        <v>0</v>
      </c>
      <c r="P43" s="7">
        <v>1</v>
      </c>
      <c r="Q43" s="2"/>
      <c r="R43" s="6" t="str">
        <f>($A$9)</f>
        <v>Kondor B.</v>
      </c>
      <c r="S43" s="6"/>
      <c r="T43" s="2"/>
      <c r="U43" s="2"/>
      <c r="V43" s="6"/>
      <c r="W43" s="2"/>
      <c r="X43" s="2"/>
      <c r="Y43" s="2"/>
      <c r="Z43" s="6"/>
      <c r="AA43" s="67"/>
      <c r="AB43" s="68"/>
      <c r="AC43" s="67"/>
      <c r="AD43" s="2"/>
      <c r="AE43" s="6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25" x14ac:dyDescent="0.3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9" t="str">
        <f>($A$6)</f>
        <v>Koczor</v>
      </c>
      <c r="M44" s="2"/>
      <c r="N44" s="7">
        <v>3</v>
      </c>
      <c r="O44" s="58" t="s">
        <v>0</v>
      </c>
      <c r="P44" s="7">
        <v>2</v>
      </c>
      <c r="Q44" s="6"/>
      <c r="R44" s="6" t="str">
        <f>($A$8)</f>
        <v>Kondor G.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25" x14ac:dyDescent="0.3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9" t="str">
        <f>($A$7)</f>
        <v>Lukács L.</v>
      </c>
      <c r="M45" s="2"/>
      <c r="N45" s="7">
        <v>2</v>
      </c>
      <c r="O45" s="58" t="s">
        <v>0</v>
      </c>
      <c r="P45" s="7">
        <v>1</v>
      </c>
      <c r="Q45" s="2"/>
      <c r="R45" s="6" t="str">
        <f>($A$10)</f>
        <v>Benkő</v>
      </c>
      <c r="S45" s="6"/>
      <c r="T45" s="2"/>
      <c r="U45" s="2"/>
      <c r="V45" s="6"/>
      <c r="W45" s="2"/>
      <c r="X45" s="2"/>
      <c r="Y45" s="2"/>
      <c r="Z45" s="6"/>
      <c r="AA45" s="67"/>
      <c r="AB45" s="68"/>
      <c r="AC45" s="67"/>
      <c r="AD45" s="2"/>
      <c r="AE45" s="6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8" priority="1" stopIfTrue="1" operator="equal">
      <formula>"g"</formula>
    </cfRule>
    <cfRule type="cellIs" dxfId="7" priority="2" stopIfTrue="1" operator="equal">
      <formula>"d"</formula>
    </cfRule>
    <cfRule type="cellIs" dxfId="6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55" t="s">
        <v>167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8">
        <v>43723</v>
      </c>
      <c r="AJ1" s="128"/>
      <c r="AK1" s="128"/>
      <c r="AL1" s="128"/>
      <c r="AM1" s="128"/>
      <c r="AN1" s="128"/>
      <c r="AO1" s="128"/>
      <c r="AP1" s="3"/>
      <c r="AQ1" s="76"/>
      <c r="AR1" s="3"/>
      <c r="AS1" s="3"/>
      <c r="AT1" s="3"/>
    </row>
    <row r="2" spans="1:49" ht="33.75" customHeight="1" thickTop="1" thickBot="1" x14ac:dyDescent="0.4">
      <c r="A2" s="54" t="s">
        <v>178</v>
      </c>
      <c r="B2" s="51" t="str">
        <f>(A3)</f>
        <v>Fülöp</v>
      </c>
      <c r="C2" s="53"/>
      <c r="D2" s="51"/>
      <c r="E2" s="51"/>
      <c r="F2" s="52" t="str">
        <f>(A4)</f>
        <v>Szatmári</v>
      </c>
      <c r="G2" s="51"/>
      <c r="H2" s="51"/>
      <c r="I2" s="51"/>
      <c r="J2" s="52" t="str">
        <f>(A5)</f>
        <v>Kiss I.</v>
      </c>
      <c r="K2" s="51"/>
      <c r="L2" s="51"/>
      <c r="M2" s="51"/>
      <c r="N2" s="52" t="str">
        <f>(A6)</f>
        <v>Major</v>
      </c>
      <c r="O2" s="51"/>
      <c r="P2" s="51"/>
      <c r="Q2" s="51"/>
      <c r="R2" s="52" t="str">
        <f>(A7)</f>
        <v>Gyenes</v>
      </c>
      <c r="S2" s="51"/>
      <c r="T2" s="51"/>
      <c r="U2" s="51"/>
      <c r="V2" s="52" t="str">
        <f>(A8)</f>
        <v>Terjék</v>
      </c>
      <c r="W2" s="51"/>
      <c r="X2" s="51"/>
      <c r="Y2" s="51"/>
      <c r="Z2" s="52" t="str">
        <f>(A9)</f>
        <v>Svolik</v>
      </c>
      <c r="AA2" s="51"/>
      <c r="AB2" s="51"/>
      <c r="AC2" s="51"/>
      <c r="AD2" s="52" t="str">
        <f>(A10)</f>
        <v>Mihály II. Z.</v>
      </c>
      <c r="AE2" s="51"/>
      <c r="AF2" s="51"/>
      <c r="AG2" s="51"/>
      <c r="AH2" s="50"/>
      <c r="AI2" s="49" t="s">
        <v>9</v>
      </c>
      <c r="AJ2" s="48" t="s">
        <v>8</v>
      </c>
      <c r="AK2" s="48" t="s">
        <v>7</v>
      </c>
      <c r="AL2" s="48" t="s">
        <v>6</v>
      </c>
      <c r="AM2" s="47" t="s">
        <v>5</v>
      </c>
      <c r="AN2" s="47" t="s">
        <v>4</v>
      </c>
      <c r="AO2" s="46" t="s">
        <v>3</v>
      </c>
      <c r="AP2" s="3"/>
      <c r="AQ2" s="46" t="s">
        <v>2</v>
      </c>
      <c r="AR2" s="75"/>
      <c r="AS2" s="45" t="s">
        <v>1</v>
      </c>
      <c r="AT2" s="3"/>
    </row>
    <row r="3" spans="1:49" ht="16.5" thickTop="1" x14ac:dyDescent="0.2">
      <c r="A3" s="44" t="s">
        <v>172</v>
      </c>
      <c r="B3" s="43"/>
      <c r="C3" s="42"/>
      <c r="D3" s="42"/>
      <c r="E3" s="42"/>
      <c r="F3" s="41">
        <v>7</v>
      </c>
      <c r="G3" s="29">
        <f>(N42)</f>
        <v>1</v>
      </c>
      <c r="H3" s="29">
        <f>(P42)</f>
        <v>1</v>
      </c>
      <c r="I3" s="39" t="str">
        <f>IF(G3=".","-",IF(G3&gt;H3,"g",IF(G3=H3,"d","v")))</f>
        <v>d</v>
      </c>
      <c r="J3" s="41">
        <v>6</v>
      </c>
      <c r="K3" s="40">
        <f>(N37)</f>
        <v>2</v>
      </c>
      <c r="L3" s="40">
        <f>(P37)</f>
        <v>1</v>
      </c>
      <c r="M3" s="39" t="str">
        <f>IF(K3=".","-",IF(K3&gt;L3,"g",IF(K3=L3,"d","v")))</f>
        <v>g</v>
      </c>
      <c r="N3" s="41">
        <v>5</v>
      </c>
      <c r="O3" s="40">
        <f>(N32)</f>
        <v>3</v>
      </c>
      <c r="P3" s="40">
        <f>(P32)</f>
        <v>0</v>
      </c>
      <c r="Q3" s="39" t="str">
        <f>IF(O3=".","-",IF(O3&gt;P3,"g",IF(O3=P3,"d","v")))</f>
        <v>g</v>
      </c>
      <c r="R3" s="41">
        <v>4</v>
      </c>
      <c r="S3" s="40">
        <f>(N27)</f>
        <v>3</v>
      </c>
      <c r="T3" s="40">
        <f>(P27)</f>
        <v>0</v>
      </c>
      <c r="U3" s="39" t="str">
        <f>IF(S3=".","-",IF(S3&gt;T3,"g",IF(S3=T3,"d","v")))</f>
        <v>g</v>
      </c>
      <c r="V3" s="41">
        <v>3</v>
      </c>
      <c r="W3" s="40">
        <f>(N22)</f>
        <v>3</v>
      </c>
      <c r="X3" s="40">
        <f>(P22)</f>
        <v>0</v>
      </c>
      <c r="Y3" s="39" t="str">
        <f>IF(W3=".","-",IF(W3&gt;X3,"g",IF(W3=X3,"d","v")))</f>
        <v>g</v>
      </c>
      <c r="Z3" s="41">
        <v>2</v>
      </c>
      <c r="AA3" s="40">
        <f>(N17)</f>
        <v>4</v>
      </c>
      <c r="AB3" s="40">
        <f>(P17)</f>
        <v>0</v>
      </c>
      <c r="AC3" s="39" t="str">
        <f t="shared" ref="AC3:AC8" si="0">IF(AA3=".","-",IF(AA3&gt;AB3,"g",IF(AA3=AB3,"d","v")))</f>
        <v>g</v>
      </c>
      <c r="AD3" s="41">
        <v>1</v>
      </c>
      <c r="AE3" s="40">
        <f>(N12)</f>
        <v>5</v>
      </c>
      <c r="AF3" s="40">
        <f>(P12)</f>
        <v>1</v>
      </c>
      <c r="AG3" s="39" t="str">
        <f t="shared" ref="AG3:AG9" si="1">IF(AE3=".","-",IF(AE3&gt;AF3,"g",IF(AE3=AF3,"d","v")))</f>
        <v>g</v>
      </c>
      <c r="AH3" s="63"/>
      <c r="AI3" s="38">
        <f t="shared" ref="AI3:AI10" si="2">SUM(AJ3:AL3)</f>
        <v>7</v>
      </c>
      <c r="AJ3" s="37">
        <f t="shared" ref="AJ3:AJ10" si="3">COUNTIF(B3:AG3,"g")</f>
        <v>6</v>
      </c>
      <c r="AK3" s="37">
        <f t="shared" ref="AK3:AK10" si="4">COUNTIF(B3:AG3,"d")</f>
        <v>1</v>
      </c>
      <c r="AL3" s="37">
        <f t="shared" ref="AL3:AL10" si="5">COUNTIF(B3:AG3,"v")</f>
        <v>0</v>
      </c>
      <c r="AM3" s="28">
        <f>SUM(IF(G3&lt;&gt;".",G3)+IF(K3&lt;&gt;".",K3)+IF(O3&lt;&gt;".",O3)+IF(S3&lt;&gt;".",S3)+IF(W3&lt;&gt;".",W3)+IF(AA3&lt;&gt;".",AA3)+IF(AE3&lt;&gt;".",AE3))</f>
        <v>21</v>
      </c>
      <c r="AN3" s="28">
        <f>SUM(IF(H3&lt;&gt;".",H3)+IF(L3&lt;&gt;".",L3)+IF(P3&lt;&gt;".",P3)+IF(T3&lt;&gt;".",T3)+IF(X3&lt;&gt;".",X3)+IF(AB3&lt;&gt;".",AB3)+IF(AF3&lt;&gt;".",AF3))</f>
        <v>3</v>
      </c>
      <c r="AO3" s="36">
        <f t="shared" ref="AO3:AO10" si="6">SUM(AJ3*3+AK3*1)</f>
        <v>19</v>
      </c>
      <c r="AP3" s="4"/>
      <c r="AQ3" s="25">
        <f t="shared" ref="AQ3:AQ10" si="7">RANK(AO3,$AO$3:$AO$10,0)</f>
        <v>1</v>
      </c>
      <c r="AR3" s="72"/>
      <c r="AS3" s="71">
        <f t="shared" ref="AS3:AS10" si="8">SUM(AM3-AN3)</f>
        <v>18</v>
      </c>
      <c r="AT3" s="3"/>
      <c r="AV3" s="74">
        <v>1</v>
      </c>
      <c r="AW3" s="74"/>
    </row>
    <row r="4" spans="1:49" ht="15.75" x14ac:dyDescent="0.2">
      <c r="A4" s="35" t="s">
        <v>173</v>
      </c>
      <c r="B4" s="32">
        <v>7</v>
      </c>
      <c r="C4" s="29">
        <f>(P42)</f>
        <v>1</v>
      </c>
      <c r="D4" s="29">
        <f>(N42)</f>
        <v>1</v>
      </c>
      <c r="E4" s="31" t="str">
        <f t="shared" ref="E4:E10" si="9">IF(C4=".","-",IF(C4&gt;D4,"g",IF(C4=D4,"d","v")))</f>
        <v>d</v>
      </c>
      <c r="F4" s="34"/>
      <c r="G4" s="33"/>
      <c r="H4" s="33"/>
      <c r="I4" s="33"/>
      <c r="J4" s="32">
        <v>5</v>
      </c>
      <c r="K4" s="29">
        <f>(N33)</f>
        <v>2</v>
      </c>
      <c r="L4" s="29">
        <f>(P33)</f>
        <v>2</v>
      </c>
      <c r="M4" s="31" t="str">
        <f>IF(K4=".","-",IF(K4&gt;L4,"g",IF(K4=L4,"d","v")))</f>
        <v>d</v>
      </c>
      <c r="N4" s="32">
        <v>4</v>
      </c>
      <c r="O4" s="29">
        <f>(N28)</f>
        <v>1</v>
      </c>
      <c r="P4" s="29">
        <f>(P28)</f>
        <v>0</v>
      </c>
      <c r="Q4" s="31" t="str">
        <f>IF(O4=".","-",IF(O4&gt;P4,"g",IF(O4=P4,"d","v")))</f>
        <v>g</v>
      </c>
      <c r="R4" s="32">
        <v>3</v>
      </c>
      <c r="S4" s="29">
        <f>(N23)</f>
        <v>4</v>
      </c>
      <c r="T4" s="29">
        <f>(P23)</f>
        <v>0</v>
      </c>
      <c r="U4" s="31" t="str">
        <f>IF(S4=".","-",IF(S4&gt;T4,"g",IF(S4=T4,"d","v")))</f>
        <v>g</v>
      </c>
      <c r="V4" s="32">
        <v>2</v>
      </c>
      <c r="W4" s="29">
        <f>(N18)</f>
        <v>3</v>
      </c>
      <c r="X4" s="29">
        <f>(P18)</f>
        <v>1</v>
      </c>
      <c r="Y4" s="31" t="str">
        <f>IF(W4=".","-",IF(W4&gt;X4,"g",IF(W4=X4,"d","v")))</f>
        <v>g</v>
      </c>
      <c r="Z4" s="32">
        <v>1</v>
      </c>
      <c r="AA4" s="29">
        <f>(N13)</f>
        <v>4</v>
      </c>
      <c r="AB4" s="29">
        <f>(P13)</f>
        <v>3</v>
      </c>
      <c r="AC4" s="31" t="str">
        <f t="shared" si="0"/>
        <v>g</v>
      </c>
      <c r="AD4" s="32">
        <v>6</v>
      </c>
      <c r="AE4" s="29">
        <f>(N38)</f>
        <v>3</v>
      </c>
      <c r="AF4" s="29">
        <f>(P38)</f>
        <v>0</v>
      </c>
      <c r="AG4" s="31" t="str">
        <f t="shared" si="1"/>
        <v>g</v>
      </c>
      <c r="AH4" s="62"/>
      <c r="AI4" s="30">
        <f t="shared" si="2"/>
        <v>7</v>
      </c>
      <c r="AJ4" s="29">
        <f t="shared" si="3"/>
        <v>5</v>
      </c>
      <c r="AK4" s="29">
        <f t="shared" si="4"/>
        <v>2</v>
      </c>
      <c r="AL4" s="29">
        <f t="shared" si="5"/>
        <v>0</v>
      </c>
      <c r="AM4" s="28">
        <f>SUM(IF(C4&lt;&gt;".",C4)+IF(K4&lt;&gt;".",K4)+IF(O4&lt;&gt;".",O4)+IF(S4&lt;&gt;".",S4)+IF(W4&lt;&gt;".",W4)+IF(AA4&lt;&gt;".",AA4)+IF(AE4&lt;&gt;".",AE4))</f>
        <v>18</v>
      </c>
      <c r="AN4" s="28">
        <f>SUM(IF(D4&lt;&gt;".",D4)+IF(L4&lt;&gt;".",L4)+IF(P4&lt;&gt;".",P4)+IF(T4&lt;&gt;".",T4)+IF(X4&lt;&gt;".",X4)+IF(AB4&lt;&gt;".",AB4)+IF(AF4&lt;&gt;".",AF4))</f>
        <v>7</v>
      </c>
      <c r="AO4" s="27">
        <f t="shared" si="6"/>
        <v>17</v>
      </c>
      <c r="AP4" s="4"/>
      <c r="AQ4" s="25">
        <f t="shared" si="7"/>
        <v>2</v>
      </c>
      <c r="AR4" s="72"/>
      <c r="AS4" s="71">
        <f t="shared" si="8"/>
        <v>11</v>
      </c>
      <c r="AT4" s="3"/>
      <c r="AV4" s="91">
        <v>2</v>
      </c>
    </row>
    <row r="5" spans="1:49" ht="15.75" x14ac:dyDescent="0.2">
      <c r="A5" s="35" t="s">
        <v>124</v>
      </c>
      <c r="B5" s="32">
        <v>6</v>
      </c>
      <c r="C5" s="29">
        <f>(P37)</f>
        <v>1</v>
      </c>
      <c r="D5" s="29">
        <f>(N37)</f>
        <v>2</v>
      </c>
      <c r="E5" s="31" t="str">
        <f t="shared" si="9"/>
        <v>v</v>
      </c>
      <c r="F5" s="32">
        <v>5</v>
      </c>
      <c r="G5" s="29">
        <f>(P33)</f>
        <v>2</v>
      </c>
      <c r="H5" s="29">
        <f>(N33)</f>
        <v>2</v>
      </c>
      <c r="I5" s="31" t="str">
        <f t="shared" ref="I5:I10" si="10">IF(G5=".","-",IF(G5&gt;H5,"g",IF(G5=H5,"d","v")))</f>
        <v>d</v>
      </c>
      <c r="J5" s="34"/>
      <c r="K5" s="33"/>
      <c r="L5" s="33"/>
      <c r="M5" s="33"/>
      <c r="N5" s="32">
        <v>3</v>
      </c>
      <c r="O5" s="29">
        <f>(N24)</f>
        <v>3</v>
      </c>
      <c r="P5" s="29">
        <f>(P24)</f>
        <v>1</v>
      </c>
      <c r="Q5" s="31" t="str">
        <f>IF(O5=".","-",IF(O5&gt;P5,"g",IF(O5=P5,"d","v")))</f>
        <v>g</v>
      </c>
      <c r="R5" s="32">
        <v>2</v>
      </c>
      <c r="S5" s="29">
        <f>(N19)</f>
        <v>3</v>
      </c>
      <c r="T5" s="29">
        <f>(P19)</f>
        <v>1</v>
      </c>
      <c r="U5" s="31" t="str">
        <f>IF(S5=".","-",IF(S5&gt;T5,"g",IF(S5=T5,"d","v")))</f>
        <v>g</v>
      </c>
      <c r="V5" s="32">
        <v>1</v>
      </c>
      <c r="W5" s="29">
        <f>(N14)</f>
        <v>6</v>
      </c>
      <c r="X5" s="29">
        <f>(P14)</f>
        <v>1</v>
      </c>
      <c r="Y5" s="31" t="str">
        <f>IF(W5=".","-",IF(W5&gt;X5,"g",IF(W5=X5,"d","v")))</f>
        <v>g</v>
      </c>
      <c r="Z5" s="32">
        <v>7</v>
      </c>
      <c r="AA5" s="29">
        <f>(N43)</f>
        <v>4</v>
      </c>
      <c r="AB5" s="29">
        <f>(P43)</f>
        <v>3</v>
      </c>
      <c r="AC5" s="31" t="str">
        <f t="shared" si="0"/>
        <v>g</v>
      </c>
      <c r="AD5" s="32">
        <v>4</v>
      </c>
      <c r="AE5" s="29">
        <f>(N29)</f>
        <v>1</v>
      </c>
      <c r="AF5" s="29">
        <f>(P29)</f>
        <v>0</v>
      </c>
      <c r="AG5" s="31" t="str">
        <f t="shared" si="1"/>
        <v>g</v>
      </c>
      <c r="AH5" s="62"/>
      <c r="AI5" s="30">
        <f t="shared" si="2"/>
        <v>7</v>
      </c>
      <c r="AJ5" s="29">
        <f t="shared" si="3"/>
        <v>5</v>
      </c>
      <c r="AK5" s="29">
        <f t="shared" si="4"/>
        <v>1</v>
      </c>
      <c r="AL5" s="29">
        <f t="shared" si="5"/>
        <v>1</v>
      </c>
      <c r="AM5" s="28">
        <f>SUM(IF(C5&lt;&gt;".",C5)+IF(G5&lt;&gt;".",G5)+IF(O5&lt;&gt;".",O5)+IF(S5&lt;&gt;".",S5)+IF(W5&lt;&gt;".",W5)+IF(AA5&lt;&gt;".",AA5)+IF(AE5&lt;&gt;".",AE5))</f>
        <v>20</v>
      </c>
      <c r="AN5" s="28">
        <f>SUM(IF(D5&lt;&gt;".",D5)+IF(H5&lt;&gt;".",H5)+IF(P5&lt;&gt;".",P5)+IF(T5&lt;&gt;".",T5)+IF(X5&lt;&gt;".",X5)+IF(AB5&lt;&gt;".",AB5)+IF(AF5&lt;&gt;".",AF5))</f>
        <v>10</v>
      </c>
      <c r="AO5" s="27">
        <f t="shared" si="6"/>
        <v>16</v>
      </c>
      <c r="AP5" s="4"/>
      <c r="AQ5" s="25">
        <f t="shared" si="7"/>
        <v>3</v>
      </c>
      <c r="AR5" s="72"/>
      <c r="AS5" s="71">
        <f t="shared" si="8"/>
        <v>10</v>
      </c>
      <c r="AT5" s="3"/>
      <c r="AV5" s="91">
        <v>3</v>
      </c>
    </row>
    <row r="6" spans="1:49" ht="15.75" x14ac:dyDescent="0.2">
      <c r="A6" s="35" t="s">
        <v>174</v>
      </c>
      <c r="B6" s="32">
        <v>5</v>
      </c>
      <c r="C6" s="29">
        <f>(P32)</f>
        <v>0</v>
      </c>
      <c r="D6" s="29">
        <f>(N32)</f>
        <v>3</v>
      </c>
      <c r="E6" s="31" t="str">
        <f t="shared" si="9"/>
        <v>v</v>
      </c>
      <c r="F6" s="32">
        <v>4</v>
      </c>
      <c r="G6" s="29">
        <f>(P28)</f>
        <v>0</v>
      </c>
      <c r="H6" s="29">
        <f>(N28)</f>
        <v>1</v>
      </c>
      <c r="I6" s="31" t="str">
        <f t="shared" si="10"/>
        <v>v</v>
      </c>
      <c r="J6" s="32">
        <v>3</v>
      </c>
      <c r="K6" s="29">
        <f>(P24)</f>
        <v>1</v>
      </c>
      <c r="L6" s="29">
        <f>(N24)</f>
        <v>3</v>
      </c>
      <c r="M6" s="31" t="str">
        <f>IF(K6=".","-",IF(K6&gt;L6,"g",IF(K6=L6,"d","v")))</f>
        <v>v</v>
      </c>
      <c r="N6" s="34"/>
      <c r="O6" s="33"/>
      <c r="P6" s="33"/>
      <c r="Q6" s="33"/>
      <c r="R6" s="32">
        <v>1</v>
      </c>
      <c r="S6" s="29">
        <f>(N15)</f>
        <v>1</v>
      </c>
      <c r="T6" s="29">
        <f>(P15)</f>
        <v>3</v>
      </c>
      <c r="U6" s="31" t="str">
        <f>IF(S6=".","-",IF(S6&gt;T6,"g",IF(S6=T6,"d","v")))</f>
        <v>v</v>
      </c>
      <c r="V6" s="32">
        <v>7</v>
      </c>
      <c r="W6" s="29">
        <f>(N44)</f>
        <v>3</v>
      </c>
      <c r="X6" s="29">
        <f>(P44)</f>
        <v>1</v>
      </c>
      <c r="Y6" s="31" t="str">
        <f>IF(W6=".","-",IF(W6&gt;X6,"g",IF(W6=X6,"d","v")))</f>
        <v>g</v>
      </c>
      <c r="Z6" s="32">
        <v>6</v>
      </c>
      <c r="AA6" s="29">
        <f>(N39)</f>
        <v>4</v>
      </c>
      <c r="AB6" s="29">
        <f>(P39)</f>
        <v>1</v>
      </c>
      <c r="AC6" s="31" t="str">
        <f t="shared" si="0"/>
        <v>g</v>
      </c>
      <c r="AD6" s="32">
        <v>2</v>
      </c>
      <c r="AE6" s="29">
        <f>(N20)</f>
        <v>4</v>
      </c>
      <c r="AF6" s="29">
        <f>(P20)</f>
        <v>0</v>
      </c>
      <c r="AG6" s="31" t="str">
        <f t="shared" si="1"/>
        <v>g</v>
      </c>
      <c r="AH6" s="62"/>
      <c r="AI6" s="30">
        <f t="shared" si="2"/>
        <v>7</v>
      </c>
      <c r="AJ6" s="29">
        <f t="shared" si="3"/>
        <v>3</v>
      </c>
      <c r="AK6" s="29">
        <f t="shared" si="4"/>
        <v>0</v>
      </c>
      <c r="AL6" s="29">
        <f t="shared" si="5"/>
        <v>4</v>
      </c>
      <c r="AM6" s="28">
        <f>SUM(IF(C6&lt;&gt;".",C6)+IF(G6&lt;&gt;".",G6)+IF(K6&lt;&gt;".",K6)+IF(S6&lt;&gt;".",S6)+IF(W6&lt;&gt;".",W6)+IF(AA6&lt;&gt;".",AA6)+IF(AE6&lt;&gt;".",AE6))</f>
        <v>13</v>
      </c>
      <c r="AN6" s="28">
        <f>SUM(IF(D6&lt;&gt;".",D6)+IF(H6&lt;&gt;".",H6)+IF(L6&lt;&gt;".",L6)+IF(T6&lt;&gt;".",T6)+IF(X6&lt;&gt;".",X6)+IF(AB6&lt;&gt;".",AB6)+IF(AF6&lt;&gt;".",AF6))</f>
        <v>12</v>
      </c>
      <c r="AO6" s="27">
        <f t="shared" si="6"/>
        <v>9</v>
      </c>
      <c r="AP6" s="4"/>
      <c r="AQ6" s="25">
        <f t="shared" si="7"/>
        <v>4</v>
      </c>
      <c r="AR6" s="72"/>
      <c r="AS6" s="71">
        <f t="shared" si="8"/>
        <v>1</v>
      </c>
      <c r="AT6" s="3"/>
      <c r="AV6" s="74">
        <v>4</v>
      </c>
      <c r="AW6" s="74"/>
    </row>
    <row r="7" spans="1:49" ht="15.75" x14ac:dyDescent="0.2">
      <c r="A7" s="35" t="s">
        <v>175</v>
      </c>
      <c r="B7" s="32">
        <v>4</v>
      </c>
      <c r="C7" s="29">
        <f>(P27)</f>
        <v>0</v>
      </c>
      <c r="D7" s="29">
        <f>(N27)</f>
        <v>3</v>
      </c>
      <c r="E7" s="31" t="str">
        <f t="shared" si="9"/>
        <v>v</v>
      </c>
      <c r="F7" s="32">
        <v>3</v>
      </c>
      <c r="G7" s="29">
        <f>(P23)</f>
        <v>0</v>
      </c>
      <c r="H7" s="29">
        <f>(N23)</f>
        <v>4</v>
      </c>
      <c r="I7" s="31" t="str">
        <f t="shared" si="10"/>
        <v>v</v>
      </c>
      <c r="J7" s="32">
        <v>2</v>
      </c>
      <c r="K7" s="29">
        <f>(P19)</f>
        <v>1</v>
      </c>
      <c r="L7" s="29">
        <f>(N19)</f>
        <v>3</v>
      </c>
      <c r="M7" s="31" t="str">
        <f>IF(K7=".","-",IF(K7&gt;L7,"g",IF(K7=L7,"d","v")))</f>
        <v>v</v>
      </c>
      <c r="N7" s="32">
        <v>1</v>
      </c>
      <c r="O7" s="29">
        <f>(P15)</f>
        <v>3</v>
      </c>
      <c r="P7" s="29">
        <f>(N15)</f>
        <v>1</v>
      </c>
      <c r="Q7" s="31" t="str">
        <f>IF(O7=".","-",IF(O7&gt;P7,"g",IF(O7=P7,"d","v")))</f>
        <v>g</v>
      </c>
      <c r="R7" s="34"/>
      <c r="S7" s="33"/>
      <c r="T7" s="33"/>
      <c r="U7" s="33"/>
      <c r="V7" s="32">
        <v>6</v>
      </c>
      <c r="W7" s="29">
        <f>(N40)</f>
        <v>1</v>
      </c>
      <c r="X7" s="29">
        <f>(P40)</f>
        <v>3</v>
      </c>
      <c r="Y7" s="31" t="str">
        <f>IF(W7=".","-",IF(W7&gt;X7,"g",IF(W7=X7,"d","v")))</f>
        <v>v</v>
      </c>
      <c r="Z7" s="32">
        <v>5</v>
      </c>
      <c r="AA7" s="29">
        <f>(N34)</f>
        <v>3</v>
      </c>
      <c r="AB7" s="29">
        <f>(P34)</f>
        <v>1</v>
      </c>
      <c r="AC7" s="31" t="str">
        <f t="shared" si="0"/>
        <v>g</v>
      </c>
      <c r="AD7" s="32">
        <v>7</v>
      </c>
      <c r="AE7" s="29">
        <f>(N45)</f>
        <v>4</v>
      </c>
      <c r="AF7" s="29">
        <f>(P45)</f>
        <v>2</v>
      </c>
      <c r="AG7" s="31" t="str">
        <f t="shared" si="1"/>
        <v>g</v>
      </c>
      <c r="AH7" s="62"/>
      <c r="AI7" s="30">
        <f t="shared" si="2"/>
        <v>7</v>
      </c>
      <c r="AJ7" s="29">
        <f t="shared" si="3"/>
        <v>3</v>
      </c>
      <c r="AK7" s="29">
        <f t="shared" si="4"/>
        <v>0</v>
      </c>
      <c r="AL7" s="29">
        <f t="shared" si="5"/>
        <v>4</v>
      </c>
      <c r="AM7" s="28">
        <f>SUM(IF(C7&lt;&gt;".",C7)+IF(G7&lt;&gt;".",G7)+IF(K7&lt;&gt;".",K7)+IF(O7&lt;&gt;".",O7)+IF(W7&lt;&gt;".",W7)+IF(AA7&lt;&gt;".",AA7)+IF(AE7&lt;&gt;".",AE7))</f>
        <v>12</v>
      </c>
      <c r="AN7" s="28">
        <f>SUM(IF(D7&lt;&gt;".",D7)+IF(H7&lt;&gt;".",H7)+IF(L7&lt;&gt;".",L7)+IF(P7&lt;&gt;".",P7)+IF(X7&lt;&gt;".",X7)+IF(AB7&lt;&gt;".",AB7)+IF(AF7&lt;&gt;".",AF7))</f>
        <v>17</v>
      </c>
      <c r="AO7" s="27">
        <f t="shared" si="6"/>
        <v>9</v>
      </c>
      <c r="AP7" s="4"/>
      <c r="AQ7" s="25">
        <f t="shared" si="7"/>
        <v>4</v>
      </c>
      <c r="AR7" s="72"/>
      <c r="AS7" s="71">
        <f t="shared" si="8"/>
        <v>-5</v>
      </c>
      <c r="AT7" s="3"/>
      <c r="AV7" s="91">
        <v>5</v>
      </c>
    </row>
    <row r="8" spans="1:49" ht="15.75" x14ac:dyDescent="0.2">
      <c r="A8" s="35" t="s">
        <v>176</v>
      </c>
      <c r="B8" s="32">
        <v>3</v>
      </c>
      <c r="C8" s="29">
        <f>(P22)</f>
        <v>0</v>
      </c>
      <c r="D8" s="29">
        <f>(N22)</f>
        <v>3</v>
      </c>
      <c r="E8" s="31" t="str">
        <f t="shared" si="9"/>
        <v>v</v>
      </c>
      <c r="F8" s="32">
        <v>2</v>
      </c>
      <c r="G8" s="29">
        <f>(P18)</f>
        <v>1</v>
      </c>
      <c r="H8" s="29">
        <f>(N18)</f>
        <v>3</v>
      </c>
      <c r="I8" s="31" t="str">
        <f t="shared" si="10"/>
        <v>v</v>
      </c>
      <c r="J8" s="32">
        <v>1</v>
      </c>
      <c r="K8" s="29">
        <f>(P14)</f>
        <v>1</v>
      </c>
      <c r="L8" s="29">
        <f>(N14)</f>
        <v>6</v>
      </c>
      <c r="M8" s="31" t="str">
        <f>IF(K8=".","-",IF(K8&gt;L8,"g",IF(K8=L8,"d","v")))</f>
        <v>v</v>
      </c>
      <c r="N8" s="32">
        <v>7</v>
      </c>
      <c r="O8" s="29">
        <f>(P44)</f>
        <v>1</v>
      </c>
      <c r="P8" s="29">
        <f>(N44)</f>
        <v>3</v>
      </c>
      <c r="Q8" s="31" t="str">
        <f>IF(O8=".","-",IF(O8&gt;P8,"g",IF(O8=P8,"d","v")))</f>
        <v>v</v>
      </c>
      <c r="R8" s="32">
        <v>6</v>
      </c>
      <c r="S8" s="29">
        <f>(P40)</f>
        <v>3</v>
      </c>
      <c r="T8" s="29">
        <f>(N40)</f>
        <v>1</v>
      </c>
      <c r="U8" s="31" t="str">
        <f>IF(S8=".","-",IF(S8&gt;T8,"g",IF(S8=T8,"d","v")))</f>
        <v>g</v>
      </c>
      <c r="V8" s="34"/>
      <c r="W8" s="33"/>
      <c r="X8" s="33"/>
      <c r="Y8" s="33"/>
      <c r="Z8" s="32">
        <v>4</v>
      </c>
      <c r="AA8" s="29">
        <f>(N30)</f>
        <v>1</v>
      </c>
      <c r="AB8" s="29">
        <f>(P30)</f>
        <v>0</v>
      </c>
      <c r="AC8" s="31" t="str">
        <f t="shared" si="0"/>
        <v>g</v>
      </c>
      <c r="AD8" s="32">
        <v>5</v>
      </c>
      <c r="AE8" s="29">
        <f>(N35)</f>
        <v>4</v>
      </c>
      <c r="AF8" s="29">
        <f>(P35)</f>
        <v>1</v>
      </c>
      <c r="AG8" s="31" t="str">
        <f t="shared" si="1"/>
        <v>g</v>
      </c>
      <c r="AH8" s="62"/>
      <c r="AI8" s="30">
        <f t="shared" si="2"/>
        <v>7</v>
      </c>
      <c r="AJ8" s="29">
        <f t="shared" si="3"/>
        <v>3</v>
      </c>
      <c r="AK8" s="29">
        <f t="shared" si="4"/>
        <v>0</v>
      </c>
      <c r="AL8" s="29">
        <f t="shared" si="5"/>
        <v>4</v>
      </c>
      <c r="AM8" s="28">
        <f>SUM(IF(C8&lt;&gt;".",C8)+IF(G8&lt;&gt;".",G8)+IF(K8&lt;&gt;".",K8)+IF(S8&lt;&gt;".",S8)+IF(O8&lt;&gt;".",O8)+IF(AA8&lt;&gt;".",AA8)+IF(AE8&lt;&gt;".",AE8))</f>
        <v>11</v>
      </c>
      <c r="AN8" s="28">
        <f>SUM(IF(D8&lt;&gt;".",D8)+IF(H8&lt;&gt;".",H8)+IF(L8&lt;&gt;".",L8)+IF(T8&lt;&gt;".",T8)+IF(P8&lt;&gt;".",P8)+IF(AB8&lt;&gt;".",AB8)+IF(AF8&lt;&gt;".",AF8))</f>
        <v>17</v>
      </c>
      <c r="AO8" s="27">
        <f t="shared" si="6"/>
        <v>9</v>
      </c>
      <c r="AP8" s="4"/>
      <c r="AQ8" s="25">
        <f t="shared" si="7"/>
        <v>4</v>
      </c>
      <c r="AR8" s="72"/>
      <c r="AS8" s="71">
        <f t="shared" si="8"/>
        <v>-6</v>
      </c>
      <c r="AT8" s="3"/>
      <c r="AV8" s="74">
        <v>6</v>
      </c>
      <c r="AW8" s="73"/>
    </row>
    <row r="9" spans="1:49" ht="15.75" x14ac:dyDescent="0.2">
      <c r="A9" s="35" t="s">
        <v>177</v>
      </c>
      <c r="B9" s="32">
        <v>2</v>
      </c>
      <c r="C9" s="29">
        <f>(P17)</f>
        <v>0</v>
      </c>
      <c r="D9" s="29">
        <f>(N17)</f>
        <v>4</v>
      </c>
      <c r="E9" s="31" t="str">
        <f t="shared" si="9"/>
        <v>v</v>
      </c>
      <c r="F9" s="32">
        <v>1</v>
      </c>
      <c r="G9" s="29">
        <f>(P13)</f>
        <v>3</v>
      </c>
      <c r="H9" s="29">
        <f>(N13)</f>
        <v>4</v>
      </c>
      <c r="I9" s="31" t="str">
        <f t="shared" si="10"/>
        <v>v</v>
      </c>
      <c r="J9" s="32">
        <v>7</v>
      </c>
      <c r="K9" s="29">
        <f>(P43)</f>
        <v>3</v>
      </c>
      <c r="L9" s="29">
        <f>(N43)</f>
        <v>4</v>
      </c>
      <c r="M9" s="31" t="str">
        <f>IF(K9=".","-",IF(K9&gt;L9,"g",IF(K9=L9,"d","v")))</f>
        <v>v</v>
      </c>
      <c r="N9" s="32">
        <v>6</v>
      </c>
      <c r="O9" s="29">
        <f>(P39)</f>
        <v>1</v>
      </c>
      <c r="P9" s="29">
        <f>(N39)</f>
        <v>4</v>
      </c>
      <c r="Q9" s="31" t="str">
        <f>IF(O9=".","-",IF(O9&gt;P9,"g",IF(O9=P9,"d","v")))</f>
        <v>v</v>
      </c>
      <c r="R9" s="32">
        <v>5</v>
      </c>
      <c r="S9" s="29">
        <f>(P34)</f>
        <v>1</v>
      </c>
      <c r="T9" s="29">
        <f>(N34)</f>
        <v>3</v>
      </c>
      <c r="U9" s="31" t="str">
        <f>IF(S9=".","-",IF(S9&gt;T9,"g",IF(S9=T9,"d","v")))</f>
        <v>v</v>
      </c>
      <c r="V9" s="32">
        <v>4</v>
      </c>
      <c r="W9" s="29">
        <f>(P30)</f>
        <v>0</v>
      </c>
      <c r="X9" s="29">
        <f>(N30)</f>
        <v>1</v>
      </c>
      <c r="Y9" s="31" t="str">
        <f>IF(W9=".","-",IF(W9&gt;X9,"g",IF(W9=X9,"d","v")))</f>
        <v>v</v>
      </c>
      <c r="Z9" s="34"/>
      <c r="AA9" s="33"/>
      <c r="AB9" s="33"/>
      <c r="AC9" s="33"/>
      <c r="AD9" s="32">
        <v>3</v>
      </c>
      <c r="AE9" s="29">
        <f>(N25)</f>
        <v>1</v>
      </c>
      <c r="AF9" s="29">
        <f>(P25)</f>
        <v>1</v>
      </c>
      <c r="AG9" s="31" t="str">
        <f t="shared" si="1"/>
        <v>d</v>
      </c>
      <c r="AH9" s="62"/>
      <c r="AI9" s="30">
        <f t="shared" si="2"/>
        <v>7</v>
      </c>
      <c r="AJ9" s="29">
        <f t="shared" si="3"/>
        <v>0</v>
      </c>
      <c r="AK9" s="29">
        <f t="shared" si="4"/>
        <v>1</v>
      </c>
      <c r="AL9" s="29">
        <f t="shared" si="5"/>
        <v>6</v>
      </c>
      <c r="AM9" s="28">
        <f>SUM(IF(C9&lt;&gt;".",C9)+IF(G9&lt;&gt;".",G9)+IF(K9&lt;&gt;".",K9)+IF(S9&lt;&gt;".",S9)+IF(W9&lt;&gt;".",W9)+IF(O9&lt;&gt;".",O9)+IF(AE9&lt;&gt;".",AE9))</f>
        <v>9</v>
      </c>
      <c r="AN9" s="28">
        <f>SUM(IF(D9&lt;&gt;".",D9)+IF(H9&lt;&gt;".",H9)+IF(L9&lt;&gt;".",L9)+IF(T9&lt;&gt;".",T9)+IF(X9&lt;&gt;".",X9)+IF(P9&lt;&gt;".",P9)+IF(AF9&lt;&gt;".",AF9))</f>
        <v>21</v>
      </c>
      <c r="AO9" s="27">
        <f t="shared" si="6"/>
        <v>1</v>
      </c>
      <c r="AP9" s="26"/>
      <c r="AQ9" s="25">
        <f t="shared" si="7"/>
        <v>7</v>
      </c>
      <c r="AR9" s="72"/>
      <c r="AS9" s="71">
        <f t="shared" si="8"/>
        <v>-12</v>
      </c>
      <c r="AT9" s="3"/>
      <c r="AV9" s="91">
        <v>7</v>
      </c>
    </row>
    <row r="10" spans="1:49" s="10" customFormat="1" ht="16.5" thickBot="1" x14ac:dyDescent="0.25">
      <c r="A10" s="24" t="s">
        <v>144</v>
      </c>
      <c r="B10" s="23">
        <v>1</v>
      </c>
      <c r="C10" s="18">
        <f>(P12)</f>
        <v>1</v>
      </c>
      <c r="D10" s="18">
        <f>(N12)</f>
        <v>5</v>
      </c>
      <c r="E10" s="22" t="str">
        <f t="shared" si="9"/>
        <v>v</v>
      </c>
      <c r="F10" s="23">
        <v>6</v>
      </c>
      <c r="G10" s="18">
        <f>(P38)</f>
        <v>0</v>
      </c>
      <c r="H10" s="18">
        <f>(N38)</f>
        <v>3</v>
      </c>
      <c r="I10" s="22" t="str">
        <f t="shared" si="10"/>
        <v>v</v>
      </c>
      <c r="J10" s="23">
        <v>4</v>
      </c>
      <c r="K10" s="18">
        <f>(P29)</f>
        <v>0</v>
      </c>
      <c r="L10" s="18">
        <f>(N29)</f>
        <v>1</v>
      </c>
      <c r="M10" s="22" t="str">
        <f>IF(K10=".","-",IF(K10&gt;L10,"g",IF(K10=L10,"d","v")))</f>
        <v>v</v>
      </c>
      <c r="N10" s="23">
        <v>2</v>
      </c>
      <c r="O10" s="18">
        <f>(P20)</f>
        <v>0</v>
      </c>
      <c r="P10" s="18">
        <f>(N20)</f>
        <v>4</v>
      </c>
      <c r="Q10" s="22" t="str">
        <f>IF(O10=".","-",IF(O10&gt;P10,"g",IF(O10=P10,"d","v")))</f>
        <v>v</v>
      </c>
      <c r="R10" s="23">
        <v>7</v>
      </c>
      <c r="S10" s="18">
        <f>(P45)</f>
        <v>2</v>
      </c>
      <c r="T10" s="18">
        <f>(N45)</f>
        <v>4</v>
      </c>
      <c r="U10" s="22" t="str">
        <f>IF(S10=".","-",IF(S10&gt;T10,"g",IF(S10=T10,"d","v")))</f>
        <v>v</v>
      </c>
      <c r="V10" s="23">
        <v>5</v>
      </c>
      <c r="W10" s="18">
        <f>(P35)</f>
        <v>1</v>
      </c>
      <c r="X10" s="18">
        <f>(N35)</f>
        <v>4</v>
      </c>
      <c r="Y10" s="22" t="str">
        <f>IF(W10=".","-",IF(W10&gt;X10,"g",IF(W10=X10,"d","v")))</f>
        <v>v</v>
      </c>
      <c r="Z10" s="23">
        <v>3</v>
      </c>
      <c r="AA10" s="18">
        <f>(P25)</f>
        <v>1</v>
      </c>
      <c r="AB10" s="18">
        <f>(N25)</f>
        <v>1</v>
      </c>
      <c r="AC10" s="22" t="str">
        <f>IF(AA10=".","-",IF(AA10&gt;AB10,"g",IF(AA10=AB10,"d","v")))</f>
        <v>d</v>
      </c>
      <c r="AD10" s="21"/>
      <c r="AE10" s="20"/>
      <c r="AF10" s="20"/>
      <c r="AG10" s="20"/>
      <c r="AH10" s="50"/>
      <c r="AI10" s="19">
        <f t="shared" si="2"/>
        <v>7</v>
      </c>
      <c r="AJ10" s="18">
        <f t="shared" si="3"/>
        <v>0</v>
      </c>
      <c r="AK10" s="18">
        <f t="shared" si="4"/>
        <v>1</v>
      </c>
      <c r="AL10" s="18">
        <f t="shared" si="5"/>
        <v>6</v>
      </c>
      <c r="AM10" s="17">
        <f>SUM(IF(C10&lt;&gt;".",C10)+IF(G10&lt;&gt;".",G10)+IF(K10&lt;&gt;".",K10)+IF(S10&lt;&gt;".",S10)+IF(W10&lt;&gt;".",W10)+IF(AA10&lt;&gt;".",AA10)+IF(O10&lt;&gt;".",O10))</f>
        <v>5</v>
      </c>
      <c r="AN10" s="17">
        <f>SUM(IF(D10&lt;&gt;".",D10)+IF(H10&lt;&gt;".",H10)+IF(L10&lt;&gt;".",L10)+IF(T10&lt;&gt;".",T10)+IF(X10&lt;&gt;".",X10)+IF(AB10&lt;&gt;".",AB10)+IF(P10&lt;&gt;".",P10))</f>
        <v>22</v>
      </c>
      <c r="AO10" s="16">
        <f t="shared" si="6"/>
        <v>1</v>
      </c>
      <c r="AP10" s="4"/>
      <c r="AQ10" s="15">
        <f t="shared" si="7"/>
        <v>7</v>
      </c>
      <c r="AR10" s="72"/>
      <c r="AS10" s="71">
        <f t="shared" si="8"/>
        <v>-17</v>
      </c>
      <c r="AT10" s="4"/>
      <c r="AV10" s="92">
        <v>8</v>
      </c>
    </row>
    <row r="11" spans="1:49" s="10" customFormat="1" ht="3.75" customHeight="1" thickTop="1" x14ac:dyDescent="0.2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25" x14ac:dyDescent="0.3">
      <c r="A12" s="9">
        <v>1</v>
      </c>
      <c r="B12" s="70"/>
      <c r="C12" s="6"/>
      <c r="D12" s="8"/>
      <c r="E12" s="6"/>
      <c r="F12" s="6"/>
      <c r="G12" s="6"/>
      <c r="H12" s="6"/>
      <c r="I12" s="6"/>
      <c r="J12" s="6"/>
      <c r="K12" s="6"/>
      <c r="L12" s="69" t="str">
        <f>($A$3)</f>
        <v>Fülöp</v>
      </c>
      <c r="M12" s="6"/>
      <c r="N12" s="7">
        <v>5</v>
      </c>
      <c r="O12" s="58" t="s">
        <v>0</v>
      </c>
      <c r="P12" s="7">
        <v>1</v>
      </c>
      <c r="Q12" s="6"/>
      <c r="R12" s="6" t="str">
        <f>($A$10)</f>
        <v>Mihály II. Z.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60"/>
    </row>
    <row r="13" spans="1:49" ht="20.25" x14ac:dyDescent="0.3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9" t="str">
        <f>($A$4)</f>
        <v>Szatmári</v>
      </c>
      <c r="M13" s="2"/>
      <c r="N13" s="7">
        <v>4</v>
      </c>
      <c r="O13" s="58" t="s">
        <v>0</v>
      </c>
      <c r="P13" s="7">
        <v>3</v>
      </c>
      <c r="Q13" s="2"/>
      <c r="R13" s="6" t="str">
        <f>($A$9)</f>
        <v>Svolik</v>
      </c>
      <c r="S13" s="6"/>
      <c r="T13" s="2"/>
      <c r="U13" s="2"/>
      <c r="V13" s="6"/>
      <c r="W13" s="2"/>
      <c r="X13" s="2"/>
      <c r="Y13" s="2"/>
      <c r="Z13" s="2"/>
      <c r="AA13" s="2"/>
      <c r="AB13" s="2"/>
      <c r="AC13" s="2"/>
      <c r="AD13" s="2"/>
      <c r="AE13" s="6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25" x14ac:dyDescent="0.3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9" t="str">
        <f>($A$5)</f>
        <v>Kiss I.</v>
      </c>
      <c r="M14" s="2"/>
      <c r="N14" s="7">
        <v>6</v>
      </c>
      <c r="O14" s="58" t="s">
        <v>0</v>
      </c>
      <c r="P14" s="7">
        <v>1</v>
      </c>
      <c r="Q14" s="6"/>
      <c r="R14" s="6" t="str">
        <f>($A$8)</f>
        <v>Terjék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25" x14ac:dyDescent="0.3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9" t="str">
        <f>($A$6)</f>
        <v>Major</v>
      </c>
      <c r="M15" s="2"/>
      <c r="N15" s="7">
        <v>1</v>
      </c>
      <c r="O15" s="58" t="s">
        <v>0</v>
      </c>
      <c r="P15" s="7">
        <v>3</v>
      </c>
      <c r="Q15" s="2"/>
      <c r="R15" s="6" t="str">
        <f>($A$7)</f>
        <v>Gyenes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25" x14ac:dyDescent="0.3">
      <c r="A17" s="9">
        <v>2</v>
      </c>
      <c r="B17" s="70"/>
      <c r="C17" s="6"/>
      <c r="D17" s="8"/>
      <c r="E17" s="6"/>
      <c r="F17" s="6"/>
      <c r="G17" s="6"/>
      <c r="H17" s="6"/>
      <c r="I17" s="6"/>
      <c r="J17" s="6"/>
      <c r="K17" s="6"/>
      <c r="L17" s="69" t="str">
        <f>($A$3)</f>
        <v>Fülöp</v>
      </c>
      <c r="M17" s="6"/>
      <c r="N17" s="7">
        <v>4</v>
      </c>
      <c r="O17" s="58" t="s">
        <v>0</v>
      </c>
      <c r="P17" s="7">
        <v>0</v>
      </c>
      <c r="Q17" s="6"/>
      <c r="R17" s="6" t="str">
        <f>($A$9)</f>
        <v>Svolik</v>
      </c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Q17" s="60"/>
    </row>
    <row r="18" spans="1:44" ht="20.25" x14ac:dyDescent="0.3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9" t="str">
        <f>($A$4)</f>
        <v>Szatmári</v>
      </c>
      <c r="M18" s="2"/>
      <c r="N18" s="7">
        <v>3</v>
      </c>
      <c r="O18" s="58" t="s">
        <v>0</v>
      </c>
      <c r="P18" s="7">
        <v>1</v>
      </c>
      <c r="Q18" s="2"/>
      <c r="R18" s="6" t="str">
        <f>($A$8)</f>
        <v>Terjék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25" x14ac:dyDescent="0.3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9" t="str">
        <f>($A$5)</f>
        <v>Kiss I.</v>
      </c>
      <c r="M19" s="2"/>
      <c r="N19" s="7">
        <v>3</v>
      </c>
      <c r="O19" s="58" t="s">
        <v>0</v>
      </c>
      <c r="P19" s="7">
        <v>1</v>
      </c>
      <c r="Q19" s="6"/>
      <c r="R19" s="6" t="str">
        <f>($A$7)</f>
        <v>Gyenes</v>
      </c>
      <c r="S19" s="6"/>
      <c r="T19" s="2"/>
      <c r="U19" s="2"/>
      <c r="V19" s="6"/>
      <c r="W19" s="2"/>
      <c r="X19" s="2"/>
      <c r="Y19" s="2"/>
      <c r="Z19" s="2"/>
      <c r="AA19" s="2"/>
      <c r="AB19" s="2"/>
      <c r="AC19" s="2"/>
      <c r="AD19" s="2"/>
      <c r="AE19" s="6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25" x14ac:dyDescent="0.3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9" t="str">
        <f>($A$6)</f>
        <v>Major</v>
      </c>
      <c r="M20" s="2"/>
      <c r="N20" s="7">
        <v>4</v>
      </c>
      <c r="O20" s="58" t="s">
        <v>0</v>
      </c>
      <c r="P20" s="7">
        <v>0</v>
      </c>
      <c r="Q20" s="2"/>
      <c r="R20" s="6" t="str">
        <f>($A$10)</f>
        <v>Mihály II. Z.</v>
      </c>
      <c r="S20" s="6"/>
      <c r="T20" s="2"/>
      <c r="U20" s="2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25" x14ac:dyDescent="0.3">
      <c r="A22" s="9">
        <v>3</v>
      </c>
      <c r="B22" s="70"/>
      <c r="C22" s="6"/>
      <c r="D22" s="8"/>
      <c r="E22" s="6"/>
      <c r="F22" s="6"/>
      <c r="G22" s="6"/>
      <c r="H22" s="6"/>
      <c r="I22" s="6"/>
      <c r="J22" s="6"/>
      <c r="K22" s="6"/>
      <c r="L22" s="69" t="str">
        <f>($A$3)</f>
        <v>Fülöp</v>
      </c>
      <c r="M22" s="6"/>
      <c r="N22" s="7">
        <v>3</v>
      </c>
      <c r="O22" s="58" t="s">
        <v>0</v>
      </c>
      <c r="P22" s="7">
        <v>0</v>
      </c>
      <c r="Q22" s="6"/>
      <c r="R22" s="6" t="str">
        <f>($A$8)</f>
        <v>Terjék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60"/>
    </row>
    <row r="23" spans="1:44" ht="20.25" x14ac:dyDescent="0.3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9" t="str">
        <f>($A$4)</f>
        <v>Szatmári</v>
      </c>
      <c r="M23" s="2"/>
      <c r="N23" s="7">
        <v>4</v>
      </c>
      <c r="O23" s="58" t="s">
        <v>0</v>
      </c>
      <c r="P23" s="7">
        <v>0</v>
      </c>
      <c r="Q23" s="2"/>
      <c r="R23" s="6" t="str">
        <f>($A$7)</f>
        <v>Gyenes</v>
      </c>
      <c r="S23" s="6"/>
      <c r="T23" s="2"/>
      <c r="U23" s="2"/>
      <c r="V23" s="6"/>
      <c r="W23" s="2"/>
      <c r="X23" s="2"/>
      <c r="Y23" s="2"/>
      <c r="Z23" s="2"/>
      <c r="AA23" s="2"/>
      <c r="AB23" s="2"/>
      <c r="AC23" s="2"/>
      <c r="AD23" s="2"/>
      <c r="AE23" s="6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25" x14ac:dyDescent="0.3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9" t="str">
        <f>($A$5)</f>
        <v>Kiss I.</v>
      </c>
      <c r="M24" s="2"/>
      <c r="N24" s="7">
        <v>3</v>
      </c>
      <c r="O24" s="58" t="s">
        <v>0</v>
      </c>
      <c r="P24" s="7">
        <v>1</v>
      </c>
      <c r="Q24" s="6"/>
      <c r="R24" s="6" t="str">
        <f>($A$6)</f>
        <v>Major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25" x14ac:dyDescent="0.3">
      <c r="A25" s="56"/>
      <c r="B25" s="4"/>
      <c r="C25" s="2"/>
      <c r="D25" s="2"/>
      <c r="E25" s="6"/>
      <c r="F25" s="6"/>
      <c r="G25" s="6"/>
      <c r="H25" s="6"/>
      <c r="I25" s="6"/>
      <c r="J25" s="6"/>
      <c r="K25" s="2"/>
      <c r="L25" s="69" t="str">
        <f>($A$9)</f>
        <v>Svolik</v>
      </c>
      <c r="M25" s="2"/>
      <c r="N25" s="7">
        <v>1</v>
      </c>
      <c r="O25" s="58" t="s">
        <v>0</v>
      </c>
      <c r="P25" s="7">
        <v>1</v>
      </c>
      <c r="Q25" s="2"/>
      <c r="R25" s="6" t="str">
        <f>($A$10)</f>
        <v>Mihály II. Z.</v>
      </c>
      <c r="S25" s="6"/>
      <c r="T25" s="2"/>
      <c r="U25" s="2"/>
      <c r="V25" s="6"/>
      <c r="W25" s="2"/>
      <c r="X25" s="2"/>
      <c r="Y25" s="2"/>
      <c r="Z25" s="2"/>
      <c r="AA25" s="2"/>
      <c r="AB25" s="2"/>
      <c r="AC25" s="2"/>
      <c r="AD25" s="2"/>
      <c r="AE25" s="6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25" x14ac:dyDescent="0.3">
      <c r="A27" s="9">
        <v>4</v>
      </c>
      <c r="B27" s="70"/>
      <c r="C27" s="6"/>
      <c r="D27" s="8"/>
      <c r="E27" s="6"/>
      <c r="F27" s="6"/>
      <c r="G27" s="6"/>
      <c r="H27" s="6"/>
      <c r="I27" s="6"/>
      <c r="J27" s="6"/>
      <c r="K27" s="6"/>
      <c r="L27" s="69" t="str">
        <f>($A$3)</f>
        <v>Fülöp</v>
      </c>
      <c r="M27" s="6"/>
      <c r="N27" s="7">
        <v>3</v>
      </c>
      <c r="O27" s="58" t="s">
        <v>0</v>
      </c>
      <c r="P27" s="7">
        <v>0</v>
      </c>
      <c r="Q27" s="6"/>
      <c r="R27" s="6" t="str">
        <f>($A$7)</f>
        <v>Gyenes</v>
      </c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Q27" s="60"/>
    </row>
    <row r="28" spans="1:44" ht="20.25" x14ac:dyDescent="0.3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9" t="str">
        <f>($A$4)</f>
        <v>Szatmári</v>
      </c>
      <c r="M28" s="2"/>
      <c r="N28" s="7">
        <v>1</v>
      </c>
      <c r="O28" s="58" t="s">
        <v>0</v>
      </c>
      <c r="P28" s="7">
        <v>0</v>
      </c>
      <c r="Q28" s="2"/>
      <c r="R28" s="6" t="str">
        <f>($A$6)</f>
        <v>Major</v>
      </c>
      <c r="S28" s="6"/>
      <c r="T28" s="2"/>
      <c r="U28" s="2"/>
      <c r="V28" s="6"/>
      <c r="W28" s="2"/>
      <c r="X28" s="2"/>
      <c r="Y28" s="2"/>
      <c r="Z28" s="6"/>
      <c r="AA28" s="67"/>
      <c r="AB28" s="68"/>
      <c r="AC28" s="67"/>
      <c r="AD28" s="2"/>
      <c r="AE28" s="6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25" x14ac:dyDescent="0.3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9" t="str">
        <f>($A$5)</f>
        <v>Kiss I.</v>
      </c>
      <c r="M29" s="2"/>
      <c r="N29" s="7">
        <v>1</v>
      </c>
      <c r="O29" s="58" t="s">
        <v>0</v>
      </c>
      <c r="P29" s="7">
        <v>0</v>
      </c>
      <c r="Q29" s="6"/>
      <c r="R29" s="6" t="str">
        <f>($A$10)</f>
        <v>Mihály II. Z.</v>
      </c>
      <c r="S29" s="6"/>
      <c r="T29" s="2"/>
      <c r="U29" s="2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25" x14ac:dyDescent="0.3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9" t="str">
        <f>($A$8)</f>
        <v>Terjék</v>
      </c>
      <c r="M30" s="2"/>
      <c r="N30" s="7">
        <v>1</v>
      </c>
      <c r="O30" s="58" t="s">
        <v>0</v>
      </c>
      <c r="P30" s="7">
        <v>0</v>
      </c>
      <c r="Q30" s="2"/>
      <c r="R30" s="6" t="str">
        <f>($A$9)</f>
        <v>Svolik</v>
      </c>
      <c r="S30" s="6"/>
      <c r="T30" s="2"/>
      <c r="U30" s="2"/>
      <c r="V30" s="6"/>
      <c r="W30" s="2"/>
      <c r="X30" s="2"/>
      <c r="Y30" s="2"/>
      <c r="Z30" s="6"/>
      <c r="AA30" s="67"/>
      <c r="AB30" s="68"/>
      <c r="AC30" s="67"/>
      <c r="AD30" s="2"/>
      <c r="AE30" s="6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25" x14ac:dyDescent="0.3">
      <c r="A32" s="9">
        <v>5</v>
      </c>
      <c r="B32" s="70"/>
      <c r="C32" s="6"/>
      <c r="D32" s="8"/>
      <c r="E32" s="6"/>
      <c r="F32" s="6"/>
      <c r="G32" s="6"/>
      <c r="H32" s="6"/>
      <c r="I32" s="6"/>
      <c r="J32" s="6"/>
      <c r="K32" s="6"/>
      <c r="L32" s="69" t="str">
        <f>($A$3)</f>
        <v>Fülöp</v>
      </c>
      <c r="M32" s="6"/>
      <c r="N32" s="7">
        <v>3</v>
      </c>
      <c r="O32" s="58" t="s">
        <v>0</v>
      </c>
      <c r="P32" s="7">
        <v>0</v>
      </c>
      <c r="Q32" s="6"/>
      <c r="R32" s="6" t="str">
        <f>($A$6)</f>
        <v>Major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60"/>
    </row>
    <row r="33" spans="1:44" ht="20.25" x14ac:dyDescent="0.3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9" t="str">
        <f>($A$4)</f>
        <v>Szatmári</v>
      </c>
      <c r="M33" s="2"/>
      <c r="N33" s="7">
        <v>2</v>
      </c>
      <c r="O33" s="58" t="s">
        <v>0</v>
      </c>
      <c r="P33" s="7">
        <v>2</v>
      </c>
      <c r="Q33" s="2"/>
      <c r="R33" s="6" t="str">
        <f>($A$5)</f>
        <v>Kiss I.</v>
      </c>
      <c r="S33" s="6"/>
      <c r="T33" s="2"/>
      <c r="U33" s="2"/>
      <c r="V33" s="6"/>
      <c r="W33" s="2"/>
      <c r="X33" s="2"/>
      <c r="Y33" s="2"/>
      <c r="Z33" s="6"/>
      <c r="AA33" s="67"/>
      <c r="AB33" s="68"/>
      <c r="AC33" s="67"/>
      <c r="AD33" s="2"/>
      <c r="AE33" s="6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25" x14ac:dyDescent="0.3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9" t="str">
        <f>($A$7)</f>
        <v>Gyenes</v>
      </c>
      <c r="M34" s="2"/>
      <c r="N34" s="7">
        <v>3</v>
      </c>
      <c r="O34" s="58" t="s">
        <v>0</v>
      </c>
      <c r="P34" s="7">
        <v>1</v>
      </c>
      <c r="Q34" s="6"/>
      <c r="R34" s="6" t="str">
        <f>($A$9)</f>
        <v>Svolik</v>
      </c>
      <c r="S34" s="6"/>
      <c r="T34" s="2"/>
      <c r="U34" s="2"/>
      <c r="V34" s="6"/>
      <c r="W34" s="2"/>
      <c r="X34" s="2"/>
      <c r="Y34" s="2"/>
      <c r="Z34" s="6"/>
      <c r="AA34" s="6"/>
      <c r="AB34" s="6"/>
      <c r="AC34" s="6"/>
      <c r="AD34" s="2"/>
      <c r="AE34" s="6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25" x14ac:dyDescent="0.3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9" t="str">
        <f>($A$8)</f>
        <v>Terjék</v>
      </c>
      <c r="M35" s="2"/>
      <c r="N35" s="7">
        <v>4</v>
      </c>
      <c r="O35" s="58" t="s">
        <v>0</v>
      </c>
      <c r="P35" s="7">
        <v>1</v>
      </c>
      <c r="Q35" s="2"/>
      <c r="R35" s="6" t="str">
        <f>($A$10)</f>
        <v>Mihály II. Z.</v>
      </c>
      <c r="S35" s="6"/>
      <c r="T35" s="2"/>
      <c r="U35" s="2"/>
      <c r="V35" s="6"/>
      <c r="W35" s="2"/>
      <c r="X35" s="2"/>
      <c r="Y35" s="2"/>
      <c r="Z35" s="6"/>
      <c r="AA35" s="67"/>
      <c r="AB35" s="68"/>
      <c r="AC35" s="67"/>
      <c r="AD35" s="2"/>
      <c r="AE35" s="6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25" x14ac:dyDescent="0.3">
      <c r="A37" s="9">
        <v>6</v>
      </c>
      <c r="B37" s="70"/>
      <c r="C37" s="6"/>
      <c r="D37" s="8"/>
      <c r="E37" s="6"/>
      <c r="F37" s="6"/>
      <c r="G37" s="6"/>
      <c r="H37" s="6"/>
      <c r="I37" s="6"/>
      <c r="J37" s="6"/>
      <c r="K37" s="6"/>
      <c r="L37" s="69" t="str">
        <f>($A$3)</f>
        <v>Fülöp</v>
      </c>
      <c r="M37" s="6"/>
      <c r="N37" s="7">
        <v>2</v>
      </c>
      <c r="O37" s="58" t="s">
        <v>0</v>
      </c>
      <c r="P37" s="7">
        <v>1</v>
      </c>
      <c r="Q37" s="6"/>
      <c r="R37" s="6" t="str">
        <f>($A$5)</f>
        <v>Kiss I.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60"/>
    </row>
    <row r="38" spans="1:44" ht="20.25" x14ac:dyDescent="0.3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9" t="str">
        <f>($A$4)</f>
        <v>Szatmári</v>
      </c>
      <c r="M38" s="2"/>
      <c r="N38" s="7">
        <v>3</v>
      </c>
      <c r="O38" s="58" t="s">
        <v>0</v>
      </c>
      <c r="P38" s="7">
        <v>0</v>
      </c>
      <c r="Q38" s="2"/>
      <c r="R38" s="6" t="str">
        <f>($A$10)</f>
        <v>Mihály II. Z.</v>
      </c>
      <c r="S38" s="6"/>
      <c r="T38" s="2"/>
      <c r="U38" s="2"/>
      <c r="V38" s="6"/>
      <c r="W38" s="2"/>
      <c r="X38" s="2"/>
      <c r="Y38" s="2"/>
      <c r="Z38" s="6"/>
      <c r="AA38" s="67"/>
      <c r="AB38" s="68"/>
      <c r="AC38" s="67"/>
      <c r="AD38" s="2"/>
      <c r="AE38" s="6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25" x14ac:dyDescent="0.3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9" t="str">
        <f>($A$6)</f>
        <v>Major</v>
      </c>
      <c r="M39" s="2"/>
      <c r="N39" s="7">
        <v>4</v>
      </c>
      <c r="O39" s="58" t="s">
        <v>0</v>
      </c>
      <c r="P39" s="7">
        <v>1</v>
      </c>
      <c r="Q39" s="6"/>
      <c r="R39" s="6" t="str">
        <f>($A$9)</f>
        <v>Svolik</v>
      </c>
      <c r="S39" s="6"/>
      <c r="T39" s="2"/>
      <c r="U39" s="2"/>
      <c r="V39" s="6"/>
      <c r="W39" s="2"/>
      <c r="X39" s="2"/>
      <c r="Y39" s="2"/>
      <c r="Z39" s="6"/>
      <c r="AA39" s="6"/>
      <c r="AB39" s="6"/>
      <c r="AC39" s="6"/>
      <c r="AD39" s="2"/>
      <c r="AE39" s="6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25" x14ac:dyDescent="0.3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9" t="str">
        <f>($A$7)</f>
        <v>Gyenes</v>
      </c>
      <c r="M40" s="2"/>
      <c r="N40" s="7">
        <v>1</v>
      </c>
      <c r="O40" s="58" t="s">
        <v>0</v>
      </c>
      <c r="P40" s="7">
        <v>3</v>
      </c>
      <c r="Q40" s="2"/>
      <c r="R40" s="6" t="str">
        <f>($A$8)</f>
        <v>Terjék</v>
      </c>
      <c r="S40" s="6"/>
      <c r="T40" s="2"/>
      <c r="U40" s="2"/>
      <c r="V40" s="6"/>
      <c r="W40" s="2"/>
      <c r="X40" s="2"/>
      <c r="Y40" s="2"/>
      <c r="Z40" s="6"/>
      <c r="AA40" s="67"/>
      <c r="AB40" s="68"/>
      <c r="AC40" s="67"/>
      <c r="AD40" s="2"/>
      <c r="AE40" s="6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25" x14ac:dyDescent="0.3">
      <c r="A42" s="9">
        <v>7</v>
      </c>
      <c r="B42" s="70"/>
      <c r="C42" s="6"/>
      <c r="D42" s="8"/>
      <c r="E42" s="6"/>
      <c r="F42" s="6"/>
      <c r="G42" s="6"/>
      <c r="H42" s="6"/>
      <c r="I42" s="6"/>
      <c r="J42" s="6"/>
      <c r="K42" s="6"/>
      <c r="L42" s="69" t="str">
        <f>($A$3)</f>
        <v>Fülöp</v>
      </c>
      <c r="M42" s="6"/>
      <c r="N42" s="7">
        <v>1</v>
      </c>
      <c r="O42" s="58" t="s">
        <v>0</v>
      </c>
      <c r="P42" s="7">
        <v>1</v>
      </c>
      <c r="Q42" s="6"/>
      <c r="R42" s="6" t="str">
        <f>($A$4)</f>
        <v>Szatmári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60"/>
    </row>
    <row r="43" spans="1:44" ht="20.25" x14ac:dyDescent="0.3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9" t="str">
        <f>($A$5)</f>
        <v>Kiss I.</v>
      </c>
      <c r="M43" s="2"/>
      <c r="N43" s="7">
        <v>4</v>
      </c>
      <c r="O43" s="58" t="s">
        <v>0</v>
      </c>
      <c r="P43" s="7">
        <v>3</v>
      </c>
      <c r="Q43" s="2"/>
      <c r="R43" s="6" t="str">
        <f>($A$9)</f>
        <v>Svolik</v>
      </c>
      <c r="S43" s="6"/>
      <c r="T43" s="2"/>
      <c r="U43" s="2"/>
      <c r="V43" s="6"/>
      <c r="W43" s="2"/>
      <c r="X43" s="2"/>
      <c r="Y43" s="2"/>
      <c r="Z43" s="6"/>
      <c r="AA43" s="67"/>
      <c r="AB43" s="68"/>
      <c r="AC43" s="67"/>
      <c r="AD43" s="2"/>
      <c r="AE43" s="6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25" x14ac:dyDescent="0.3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9" t="str">
        <f>($A$6)</f>
        <v>Major</v>
      </c>
      <c r="M44" s="2"/>
      <c r="N44" s="7">
        <v>3</v>
      </c>
      <c r="O44" s="58" t="s">
        <v>0</v>
      </c>
      <c r="P44" s="7">
        <v>1</v>
      </c>
      <c r="Q44" s="6"/>
      <c r="R44" s="6" t="str">
        <f>($A$8)</f>
        <v>Terjék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25" x14ac:dyDescent="0.3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9" t="str">
        <f>($A$7)</f>
        <v>Gyenes</v>
      </c>
      <c r="M45" s="2"/>
      <c r="N45" s="7">
        <v>4</v>
      </c>
      <c r="O45" s="58" t="s">
        <v>0</v>
      </c>
      <c r="P45" s="7">
        <v>2</v>
      </c>
      <c r="Q45" s="2"/>
      <c r="R45" s="6" t="str">
        <f>($A$10)</f>
        <v>Mihály II. Z.</v>
      </c>
      <c r="S45" s="6"/>
      <c r="T45" s="2"/>
      <c r="U45" s="2"/>
      <c r="V45" s="6"/>
      <c r="W45" s="2"/>
      <c r="X45" s="2"/>
      <c r="Y45" s="2"/>
      <c r="Z45" s="6"/>
      <c r="AA45" s="67"/>
      <c r="AB45" s="68"/>
      <c r="AC45" s="67"/>
      <c r="AD45" s="2"/>
      <c r="AE45" s="6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5" priority="1" stopIfTrue="1" operator="equal">
      <formula>"g"</formula>
    </cfRule>
    <cfRule type="cellIs" dxfId="4" priority="2" stopIfTrue="1" operator="equal">
      <formula>"d"</formula>
    </cfRule>
    <cfRule type="cellIs" dxfId="3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47"/>
  <sheetViews>
    <sheetView defaultGridColor="0" colorId="22" zoomScaleSheetLayoutView="100" workbookViewId="0">
      <pane xSplit="1" ySplit="11" topLeftCell="B12" activePane="bottomRight" state="frozen"/>
      <selection activeCell="H30" sqref="H30"/>
      <selection pane="topRight" activeCell="H30" sqref="H30"/>
      <selection pane="bottomLeft" activeCell="H30" sqref="H30"/>
      <selection pane="bottomRight" activeCell="A12" sqref="A12"/>
    </sheetView>
  </sheetViews>
  <sheetFormatPr defaultColWidth="3" defaultRowHeight="15" x14ac:dyDescent="0.2"/>
  <cols>
    <col min="1" max="1" width="21.28515625" style="1" bestFit="1" customWidth="1"/>
    <col min="2" max="33" width="2.85546875" style="1" customWidth="1"/>
    <col min="34" max="34" width="1.42578125" style="1" customWidth="1"/>
    <col min="35" max="40" width="3" style="1" customWidth="1"/>
    <col min="41" max="41" width="3.85546875" style="1" bestFit="1" customWidth="1"/>
    <col min="42" max="42" width="0.85546875" style="1" customWidth="1"/>
    <col min="43" max="43" width="3" style="1" customWidth="1"/>
    <col min="44" max="44" width="1" style="1" customWidth="1"/>
    <col min="45" max="16384" width="3" style="1"/>
  </cols>
  <sheetData>
    <row r="1" spans="1:49" ht="20.25" thickBot="1" x14ac:dyDescent="0.25">
      <c r="A1" s="55" t="s">
        <v>167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128">
        <v>43723</v>
      </c>
      <c r="AJ1" s="128"/>
      <c r="AK1" s="128"/>
      <c r="AL1" s="128"/>
      <c r="AM1" s="128"/>
      <c r="AN1" s="128"/>
      <c r="AO1" s="128"/>
      <c r="AP1" s="3"/>
      <c r="AQ1" s="76"/>
      <c r="AR1" s="3"/>
      <c r="AS1" s="3"/>
      <c r="AT1" s="3"/>
    </row>
    <row r="2" spans="1:49" ht="33.75" customHeight="1" thickTop="1" thickBot="1" x14ac:dyDescent="0.4">
      <c r="A2" s="54" t="s">
        <v>179</v>
      </c>
      <c r="B2" s="51" t="str">
        <f>(A3)</f>
        <v>ifj. Farkas</v>
      </c>
      <c r="C2" s="53"/>
      <c r="D2" s="51"/>
      <c r="E2" s="51"/>
      <c r="F2" s="52" t="str">
        <f>(A4)</f>
        <v>Lukács V.</v>
      </c>
      <c r="G2" s="51"/>
      <c r="H2" s="51"/>
      <c r="I2" s="51"/>
      <c r="J2" s="52" t="str">
        <f>(A5)</f>
        <v>Trecskó</v>
      </c>
      <c r="K2" s="51"/>
      <c r="L2" s="51"/>
      <c r="M2" s="51"/>
      <c r="N2" s="52" t="str">
        <f>(A6)</f>
        <v>Szirmay</v>
      </c>
      <c r="O2" s="51"/>
      <c r="P2" s="51"/>
      <c r="Q2" s="51"/>
      <c r="R2" s="52" t="str">
        <f>(A7)</f>
        <v>Najror</v>
      </c>
      <c r="S2" s="51"/>
      <c r="T2" s="51"/>
      <c r="U2" s="51"/>
      <c r="V2" s="52" t="str">
        <f>(A8)</f>
        <v>Balla A.</v>
      </c>
      <c r="W2" s="51"/>
      <c r="X2" s="51"/>
      <c r="Y2" s="51"/>
      <c r="Z2" s="52" t="str">
        <f>(A9)</f>
        <v>Éder</v>
      </c>
      <c r="AA2" s="51"/>
      <c r="AB2" s="51"/>
      <c r="AC2" s="51"/>
      <c r="AD2" s="52" t="str">
        <f>(A10)</f>
        <v>Serák</v>
      </c>
      <c r="AE2" s="51"/>
      <c r="AF2" s="51"/>
      <c r="AG2" s="51"/>
      <c r="AH2" s="50"/>
      <c r="AI2" s="49" t="s">
        <v>9</v>
      </c>
      <c r="AJ2" s="48" t="s">
        <v>8</v>
      </c>
      <c r="AK2" s="48" t="s">
        <v>7</v>
      </c>
      <c r="AL2" s="48" t="s">
        <v>6</v>
      </c>
      <c r="AM2" s="47" t="s">
        <v>5</v>
      </c>
      <c r="AN2" s="47" t="s">
        <v>4</v>
      </c>
      <c r="AO2" s="46" t="s">
        <v>3</v>
      </c>
      <c r="AP2" s="3"/>
      <c r="AQ2" s="46" t="s">
        <v>2</v>
      </c>
      <c r="AR2" s="75"/>
      <c r="AS2" s="45" t="s">
        <v>1</v>
      </c>
      <c r="AT2" s="3"/>
    </row>
    <row r="3" spans="1:49" ht="16.5" thickTop="1" x14ac:dyDescent="0.2">
      <c r="A3" s="44" t="s">
        <v>116</v>
      </c>
      <c r="B3" s="43"/>
      <c r="C3" s="42"/>
      <c r="D3" s="42"/>
      <c r="E3" s="42"/>
      <c r="F3" s="41">
        <v>7</v>
      </c>
      <c r="G3" s="29">
        <f>(N42)</f>
        <v>2</v>
      </c>
      <c r="H3" s="29">
        <f>(P42)</f>
        <v>4</v>
      </c>
      <c r="I3" s="39" t="str">
        <f>IF(G3=".","-",IF(G3&gt;H3,"g",IF(G3=H3,"d","v")))</f>
        <v>v</v>
      </c>
      <c r="J3" s="41">
        <v>6</v>
      </c>
      <c r="K3" s="40">
        <f>(N37)</f>
        <v>1</v>
      </c>
      <c r="L3" s="40">
        <f>(P37)</f>
        <v>2</v>
      </c>
      <c r="M3" s="39" t="str">
        <f>IF(K3=".","-",IF(K3&gt;L3,"g",IF(K3=L3,"d","v")))</f>
        <v>v</v>
      </c>
      <c r="N3" s="41">
        <v>5</v>
      </c>
      <c r="O3" s="40">
        <f>(N32)</f>
        <v>2</v>
      </c>
      <c r="P3" s="40">
        <f>(P32)</f>
        <v>1</v>
      </c>
      <c r="Q3" s="39" t="str">
        <f>IF(O3=".","-",IF(O3&gt;P3,"g",IF(O3=P3,"d","v")))</f>
        <v>g</v>
      </c>
      <c r="R3" s="41">
        <v>4</v>
      </c>
      <c r="S3" s="40">
        <f>(N27)</f>
        <v>3</v>
      </c>
      <c r="T3" s="40">
        <f>(P27)</f>
        <v>0</v>
      </c>
      <c r="U3" s="39" t="str">
        <f>IF(S3=".","-",IF(S3&gt;T3,"g",IF(S3=T3,"d","v")))</f>
        <v>g</v>
      </c>
      <c r="V3" s="41">
        <v>3</v>
      </c>
      <c r="W3" s="40">
        <f>(N22)</f>
        <v>4</v>
      </c>
      <c r="X3" s="40">
        <f>(P22)</f>
        <v>1</v>
      </c>
      <c r="Y3" s="39" t="str">
        <f>IF(W3=".","-",IF(W3&gt;X3,"g",IF(W3=X3,"d","v")))</f>
        <v>g</v>
      </c>
      <c r="Z3" s="41">
        <v>2</v>
      </c>
      <c r="AA3" s="40">
        <f>(N17)</f>
        <v>3</v>
      </c>
      <c r="AB3" s="40">
        <f>(P17)</f>
        <v>0</v>
      </c>
      <c r="AC3" s="39" t="str">
        <f t="shared" ref="AC3:AC8" si="0">IF(AA3=".","-",IF(AA3&gt;AB3,"g",IF(AA3=AB3,"d","v")))</f>
        <v>g</v>
      </c>
      <c r="AD3" s="41">
        <v>1</v>
      </c>
      <c r="AE3" s="40">
        <f>(N12)</f>
        <v>7</v>
      </c>
      <c r="AF3" s="40">
        <f>(P12)</f>
        <v>2</v>
      </c>
      <c r="AG3" s="39" t="str">
        <f t="shared" ref="AG3:AG9" si="1">IF(AE3=".","-",IF(AE3&gt;AF3,"g",IF(AE3=AF3,"d","v")))</f>
        <v>g</v>
      </c>
      <c r="AH3" s="63"/>
      <c r="AI3" s="38">
        <f t="shared" ref="AI3:AI10" si="2">SUM(AJ3:AL3)</f>
        <v>7</v>
      </c>
      <c r="AJ3" s="37">
        <f t="shared" ref="AJ3:AJ10" si="3">COUNTIF(B3:AG3,"g")</f>
        <v>5</v>
      </c>
      <c r="AK3" s="37">
        <f t="shared" ref="AK3:AK10" si="4">COUNTIF(B3:AG3,"d")</f>
        <v>0</v>
      </c>
      <c r="AL3" s="37">
        <f t="shared" ref="AL3:AL10" si="5">COUNTIF(B3:AG3,"v")</f>
        <v>2</v>
      </c>
      <c r="AM3" s="28">
        <f>SUM(IF(G3&lt;&gt;".",G3)+IF(K3&lt;&gt;".",K3)+IF(O3&lt;&gt;".",O3)+IF(S3&lt;&gt;".",S3)+IF(W3&lt;&gt;".",W3)+IF(AA3&lt;&gt;".",AA3)+IF(AE3&lt;&gt;".",AE3))</f>
        <v>22</v>
      </c>
      <c r="AN3" s="28">
        <f>SUM(IF(H3&lt;&gt;".",H3)+IF(L3&lt;&gt;".",L3)+IF(P3&lt;&gt;".",P3)+IF(T3&lt;&gt;".",T3)+IF(X3&lt;&gt;".",X3)+IF(AB3&lt;&gt;".",AB3)+IF(AF3&lt;&gt;".",AF3))</f>
        <v>10</v>
      </c>
      <c r="AO3" s="36">
        <f t="shared" ref="AO3:AO10" si="6">SUM(AJ3*3+AK3*1)</f>
        <v>15</v>
      </c>
      <c r="AP3" s="4"/>
      <c r="AQ3" s="25">
        <f t="shared" ref="AQ3:AQ10" si="7">RANK(AO3,$AO$3:$AO$10,0)</f>
        <v>2</v>
      </c>
      <c r="AR3" s="72"/>
      <c r="AS3" s="71">
        <f t="shared" ref="AS3:AS10" si="8">SUM(AM3-AN3)</f>
        <v>12</v>
      </c>
      <c r="AT3" s="3"/>
      <c r="AV3" s="74">
        <v>2</v>
      </c>
      <c r="AW3" s="74"/>
    </row>
    <row r="4" spans="1:49" ht="15.75" x14ac:dyDescent="0.2">
      <c r="A4" s="35" t="s">
        <v>117</v>
      </c>
      <c r="B4" s="32">
        <v>7</v>
      </c>
      <c r="C4" s="29">
        <f>(P42)</f>
        <v>4</v>
      </c>
      <c r="D4" s="29">
        <f>(N42)</f>
        <v>2</v>
      </c>
      <c r="E4" s="31" t="str">
        <f t="shared" ref="E4:E10" si="9">IF(C4=".","-",IF(C4&gt;D4,"g",IF(C4=D4,"d","v")))</f>
        <v>g</v>
      </c>
      <c r="F4" s="34"/>
      <c r="G4" s="33"/>
      <c r="H4" s="33"/>
      <c r="I4" s="33"/>
      <c r="J4" s="32">
        <v>5</v>
      </c>
      <c r="K4" s="29">
        <f>(N33)</f>
        <v>2</v>
      </c>
      <c r="L4" s="29">
        <f>(P33)</f>
        <v>0</v>
      </c>
      <c r="M4" s="31" t="str">
        <f>IF(K4=".","-",IF(K4&gt;L4,"g",IF(K4=L4,"d","v")))</f>
        <v>g</v>
      </c>
      <c r="N4" s="32">
        <v>4</v>
      </c>
      <c r="O4" s="29">
        <f>(N28)</f>
        <v>1</v>
      </c>
      <c r="P4" s="29">
        <f>(P28)</f>
        <v>1</v>
      </c>
      <c r="Q4" s="31" t="str">
        <f>IF(O4=".","-",IF(O4&gt;P4,"g",IF(O4=P4,"d","v")))</f>
        <v>d</v>
      </c>
      <c r="R4" s="32">
        <v>3</v>
      </c>
      <c r="S4" s="29">
        <f>(N23)</f>
        <v>3</v>
      </c>
      <c r="T4" s="29">
        <f>(P23)</f>
        <v>0</v>
      </c>
      <c r="U4" s="31" t="str">
        <f>IF(S4=".","-",IF(S4&gt;T4,"g",IF(S4=T4,"d","v")))</f>
        <v>g</v>
      </c>
      <c r="V4" s="32">
        <v>2</v>
      </c>
      <c r="W4" s="29">
        <f>(N18)</f>
        <v>2</v>
      </c>
      <c r="X4" s="29">
        <f>(P18)</f>
        <v>2</v>
      </c>
      <c r="Y4" s="31" t="str">
        <f>IF(W4=".","-",IF(W4&gt;X4,"g",IF(W4=X4,"d","v")))</f>
        <v>d</v>
      </c>
      <c r="Z4" s="32">
        <v>1</v>
      </c>
      <c r="AA4" s="29">
        <f>(N13)</f>
        <v>3</v>
      </c>
      <c r="AB4" s="29">
        <f>(P13)</f>
        <v>0</v>
      </c>
      <c r="AC4" s="31" t="str">
        <f t="shared" si="0"/>
        <v>g</v>
      </c>
      <c r="AD4" s="32">
        <v>6</v>
      </c>
      <c r="AE4" s="29">
        <f>(N38)</f>
        <v>1</v>
      </c>
      <c r="AF4" s="29">
        <f>(P38)</f>
        <v>2</v>
      </c>
      <c r="AG4" s="31" t="str">
        <f t="shared" si="1"/>
        <v>v</v>
      </c>
      <c r="AH4" s="62"/>
      <c r="AI4" s="30">
        <f t="shared" si="2"/>
        <v>7</v>
      </c>
      <c r="AJ4" s="29">
        <f t="shared" si="3"/>
        <v>4</v>
      </c>
      <c r="AK4" s="29">
        <f t="shared" si="4"/>
        <v>2</v>
      </c>
      <c r="AL4" s="29">
        <f t="shared" si="5"/>
        <v>1</v>
      </c>
      <c r="AM4" s="28">
        <f>SUM(IF(C4&lt;&gt;".",C4)+IF(K4&lt;&gt;".",K4)+IF(O4&lt;&gt;".",O4)+IF(S4&lt;&gt;".",S4)+IF(W4&lt;&gt;".",W4)+IF(AA4&lt;&gt;".",AA4)+IF(AE4&lt;&gt;".",AE4))</f>
        <v>16</v>
      </c>
      <c r="AN4" s="28">
        <f>SUM(IF(D4&lt;&gt;".",D4)+IF(L4&lt;&gt;".",L4)+IF(P4&lt;&gt;".",P4)+IF(T4&lt;&gt;".",T4)+IF(X4&lt;&gt;".",X4)+IF(AB4&lt;&gt;".",AB4)+IF(AF4&lt;&gt;".",AF4))</f>
        <v>7</v>
      </c>
      <c r="AO4" s="27">
        <f t="shared" si="6"/>
        <v>14</v>
      </c>
      <c r="AP4" s="4"/>
      <c r="AQ4" s="25">
        <f t="shared" si="7"/>
        <v>3</v>
      </c>
      <c r="AR4" s="72"/>
      <c r="AS4" s="71">
        <f t="shared" si="8"/>
        <v>9</v>
      </c>
      <c r="AT4" s="3"/>
      <c r="AV4" s="91">
        <v>3</v>
      </c>
    </row>
    <row r="5" spans="1:49" ht="15.75" x14ac:dyDescent="0.2">
      <c r="A5" s="35" t="s">
        <v>180</v>
      </c>
      <c r="B5" s="32">
        <v>6</v>
      </c>
      <c r="C5" s="29">
        <f>(P37)</f>
        <v>2</v>
      </c>
      <c r="D5" s="29">
        <f>(N37)</f>
        <v>1</v>
      </c>
      <c r="E5" s="31" t="str">
        <f t="shared" si="9"/>
        <v>g</v>
      </c>
      <c r="F5" s="32">
        <v>5</v>
      </c>
      <c r="G5" s="29">
        <f>(P33)</f>
        <v>0</v>
      </c>
      <c r="H5" s="29">
        <f>(N33)</f>
        <v>2</v>
      </c>
      <c r="I5" s="31" t="str">
        <f t="shared" ref="I5:I10" si="10">IF(G5=".","-",IF(G5&gt;H5,"g",IF(G5=H5,"d","v")))</f>
        <v>v</v>
      </c>
      <c r="J5" s="34"/>
      <c r="K5" s="33"/>
      <c r="L5" s="33"/>
      <c r="M5" s="33"/>
      <c r="N5" s="32">
        <v>3</v>
      </c>
      <c r="O5" s="29">
        <f>(N24)</f>
        <v>1</v>
      </c>
      <c r="P5" s="29">
        <f>(P24)</f>
        <v>3</v>
      </c>
      <c r="Q5" s="31" t="str">
        <f>IF(O5=".","-",IF(O5&gt;P5,"g",IF(O5=P5,"d","v")))</f>
        <v>v</v>
      </c>
      <c r="R5" s="32">
        <v>2</v>
      </c>
      <c r="S5" s="29">
        <f>(N19)</f>
        <v>3</v>
      </c>
      <c r="T5" s="29">
        <f>(P19)</f>
        <v>0</v>
      </c>
      <c r="U5" s="31" t="str">
        <f>IF(S5=".","-",IF(S5&gt;T5,"g",IF(S5=T5,"d","v")))</f>
        <v>g</v>
      </c>
      <c r="V5" s="32">
        <v>1</v>
      </c>
      <c r="W5" s="29">
        <f>(N14)</f>
        <v>3</v>
      </c>
      <c r="X5" s="29">
        <f>(P14)</f>
        <v>1</v>
      </c>
      <c r="Y5" s="31" t="str">
        <f>IF(W5=".","-",IF(W5&gt;X5,"g",IF(W5=X5,"d","v")))</f>
        <v>g</v>
      </c>
      <c r="Z5" s="32">
        <v>7</v>
      </c>
      <c r="AA5" s="29">
        <f>(N43)</f>
        <v>3</v>
      </c>
      <c r="AB5" s="29">
        <f>(P43)</f>
        <v>0</v>
      </c>
      <c r="AC5" s="31" t="str">
        <f t="shared" si="0"/>
        <v>g</v>
      </c>
      <c r="AD5" s="32">
        <v>4</v>
      </c>
      <c r="AE5" s="29">
        <f>(N29)</f>
        <v>1</v>
      </c>
      <c r="AF5" s="29">
        <f>(P29)</f>
        <v>1</v>
      </c>
      <c r="AG5" s="31" t="str">
        <f t="shared" si="1"/>
        <v>d</v>
      </c>
      <c r="AH5" s="62"/>
      <c r="AI5" s="30">
        <f t="shared" si="2"/>
        <v>7</v>
      </c>
      <c r="AJ5" s="29">
        <f t="shared" si="3"/>
        <v>4</v>
      </c>
      <c r="AK5" s="29">
        <f t="shared" si="4"/>
        <v>1</v>
      </c>
      <c r="AL5" s="29">
        <f t="shared" si="5"/>
        <v>2</v>
      </c>
      <c r="AM5" s="28">
        <f>SUM(IF(C5&lt;&gt;".",C5)+IF(G5&lt;&gt;".",G5)+IF(O5&lt;&gt;".",O5)+IF(S5&lt;&gt;".",S5)+IF(W5&lt;&gt;".",W5)+IF(AA5&lt;&gt;".",AA5)+IF(AE5&lt;&gt;".",AE5))</f>
        <v>13</v>
      </c>
      <c r="AN5" s="28">
        <f>SUM(IF(D5&lt;&gt;".",D5)+IF(H5&lt;&gt;".",H5)+IF(P5&lt;&gt;".",P5)+IF(T5&lt;&gt;".",T5)+IF(X5&lt;&gt;".",X5)+IF(AB5&lt;&gt;".",AB5)+IF(AF5&lt;&gt;".",AF5))</f>
        <v>8</v>
      </c>
      <c r="AO5" s="27">
        <f t="shared" si="6"/>
        <v>13</v>
      </c>
      <c r="AP5" s="4"/>
      <c r="AQ5" s="25">
        <f t="shared" si="7"/>
        <v>4</v>
      </c>
      <c r="AR5" s="72"/>
      <c r="AS5" s="71">
        <f t="shared" si="8"/>
        <v>5</v>
      </c>
      <c r="AT5" s="3"/>
      <c r="AV5" s="91">
        <v>4</v>
      </c>
    </row>
    <row r="6" spans="1:49" ht="15.75" x14ac:dyDescent="0.2">
      <c r="A6" s="35" t="s">
        <v>181</v>
      </c>
      <c r="B6" s="32">
        <v>5</v>
      </c>
      <c r="C6" s="29">
        <f>(P32)</f>
        <v>1</v>
      </c>
      <c r="D6" s="29">
        <f>(N32)</f>
        <v>2</v>
      </c>
      <c r="E6" s="31" t="str">
        <f t="shared" si="9"/>
        <v>v</v>
      </c>
      <c r="F6" s="32">
        <v>4</v>
      </c>
      <c r="G6" s="29">
        <f>(P28)</f>
        <v>1</v>
      </c>
      <c r="H6" s="29">
        <f>(N28)</f>
        <v>1</v>
      </c>
      <c r="I6" s="31" t="str">
        <f t="shared" si="10"/>
        <v>d</v>
      </c>
      <c r="J6" s="32">
        <v>3</v>
      </c>
      <c r="K6" s="29">
        <f>(P24)</f>
        <v>3</v>
      </c>
      <c r="L6" s="29">
        <f>(N24)</f>
        <v>1</v>
      </c>
      <c r="M6" s="31" t="str">
        <f>IF(K6=".","-",IF(K6&gt;L6,"g",IF(K6=L6,"d","v")))</f>
        <v>g</v>
      </c>
      <c r="N6" s="34"/>
      <c r="O6" s="33"/>
      <c r="P6" s="33"/>
      <c r="Q6" s="33"/>
      <c r="R6" s="32">
        <v>1</v>
      </c>
      <c r="S6" s="29">
        <f>(N15)</f>
        <v>1</v>
      </c>
      <c r="T6" s="29">
        <f>(P15)</f>
        <v>0</v>
      </c>
      <c r="U6" s="31" t="str">
        <f>IF(S6=".","-",IF(S6&gt;T6,"g",IF(S6=T6,"d","v")))</f>
        <v>g</v>
      </c>
      <c r="V6" s="32">
        <v>7</v>
      </c>
      <c r="W6" s="29">
        <f>(N44)</f>
        <v>2</v>
      </c>
      <c r="X6" s="29">
        <f>(P44)</f>
        <v>1</v>
      </c>
      <c r="Y6" s="31" t="str">
        <f>IF(W6=".","-",IF(W6&gt;X6,"g",IF(W6=X6,"d","v")))</f>
        <v>g</v>
      </c>
      <c r="Z6" s="32">
        <v>6</v>
      </c>
      <c r="AA6" s="29">
        <f>(N39)</f>
        <v>3</v>
      </c>
      <c r="AB6" s="29">
        <f>(P39)</f>
        <v>0</v>
      </c>
      <c r="AC6" s="31" t="str">
        <f t="shared" si="0"/>
        <v>g</v>
      </c>
      <c r="AD6" s="32">
        <v>2</v>
      </c>
      <c r="AE6" s="29">
        <f>(N20)</f>
        <v>1</v>
      </c>
      <c r="AF6" s="29">
        <f>(P20)</f>
        <v>0</v>
      </c>
      <c r="AG6" s="31" t="str">
        <f t="shared" si="1"/>
        <v>g</v>
      </c>
      <c r="AH6" s="62"/>
      <c r="AI6" s="30">
        <f t="shared" si="2"/>
        <v>7</v>
      </c>
      <c r="AJ6" s="29">
        <f t="shared" si="3"/>
        <v>5</v>
      </c>
      <c r="AK6" s="29">
        <f t="shared" si="4"/>
        <v>1</v>
      </c>
      <c r="AL6" s="29">
        <f t="shared" si="5"/>
        <v>1</v>
      </c>
      <c r="AM6" s="28">
        <f>SUM(IF(C6&lt;&gt;".",C6)+IF(G6&lt;&gt;".",G6)+IF(K6&lt;&gt;".",K6)+IF(S6&lt;&gt;".",S6)+IF(W6&lt;&gt;".",W6)+IF(AA6&lt;&gt;".",AA6)+IF(AE6&lt;&gt;".",AE6))</f>
        <v>12</v>
      </c>
      <c r="AN6" s="28">
        <f>SUM(IF(D6&lt;&gt;".",D6)+IF(H6&lt;&gt;".",H6)+IF(L6&lt;&gt;".",L6)+IF(T6&lt;&gt;".",T6)+IF(X6&lt;&gt;".",X6)+IF(AB6&lt;&gt;".",AB6)+IF(AF6&lt;&gt;".",AF6))</f>
        <v>5</v>
      </c>
      <c r="AO6" s="27">
        <f t="shared" si="6"/>
        <v>16</v>
      </c>
      <c r="AP6" s="4"/>
      <c r="AQ6" s="25">
        <f t="shared" si="7"/>
        <v>1</v>
      </c>
      <c r="AR6" s="72"/>
      <c r="AS6" s="71">
        <f t="shared" si="8"/>
        <v>7</v>
      </c>
      <c r="AT6" s="3"/>
      <c r="AV6" s="74">
        <v>1</v>
      </c>
      <c r="AW6" s="74"/>
    </row>
    <row r="7" spans="1:49" ht="15.75" x14ac:dyDescent="0.2">
      <c r="A7" s="35" t="s">
        <v>182</v>
      </c>
      <c r="B7" s="32">
        <v>4</v>
      </c>
      <c r="C7" s="29">
        <f>(P27)</f>
        <v>0</v>
      </c>
      <c r="D7" s="29">
        <f>(N27)</f>
        <v>3</v>
      </c>
      <c r="E7" s="31" t="str">
        <f t="shared" si="9"/>
        <v>v</v>
      </c>
      <c r="F7" s="32">
        <v>3</v>
      </c>
      <c r="G7" s="29">
        <f>(P23)</f>
        <v>0</v>
      </c>
      <c r="H7" s="29">
        <f>(N23)</f>
        <v>3</v>
      </c>
      <c r="I7" s="31" t="str">
        <f t="shared" si="10"/>
        <v>v</v>
      </c>
      <c r="J7" s="32">
        <v>2</v>
      </c>
      <c r="K7" s="29">
        <f>(P19)</f>
        <v>0</v>
      </c>
      <c r="L7" s="29">
        <f>(N19)</f>
        <v>3</v>
      </c>
      <c r="M7" s="31" t="str">
        <f>IF(K7=".","-",IF(K7&gt;L7,"g",IF(K7=L7,"d","v")))</f>
        <v>v</v>
      </c>
      <c r="N7" s="32">
        <v>1</v>
      </c>
      <c r="O7" s="29">
        <f>(P15)</f>
        <v>0</v>
      </c>
      <c r="P7" s="29">
        <f>(N15)</f>
        <v>1</v>
      </c>
      <c r="Q7" s="31" t="str">
        <f>IF(O7=".","-",IF(O7&gt;P7,"g",IF(O7=P7,"d","v")))</f>
        <v>v</v>
      </c>
      <c r="R7" s="34"/>
      <c r="S7" s="33"/>
      <c r="T7" s="33"/>
      <c r="U7" s="33"/>
      <c r="V7" s="32">
        <v>6</v>
      </c>
      <c r="W7" s="29">
        <f>(N40)</f>
        <v>0</v>
      </c>
      <c r="X7" s="29">
        <f>(P40)</f>
        <v>3</v>
      </c>
      <c r="Y7" s="31" t="str">
        <f>IF(W7=".","-",IF(W7&gt;X7,"g",IF(W7=X7,"d","v")))</f>
        <v>v</v>
      </c>
      <c r="Z7" s="32">
        <v>5</v>
      </c>
      <c r="AA7" s="29">
        <f>(N34)</f>
        <v>3</v>
      </c>
      <c r="AB7" s="29">
        <f>(P34)</f>
        <v>0</v>
      </c>
      <c r="AC7" s="31" t="str">
        <f t="shared" si="0"/>
        <v>g</v>
      </c>
      <c r="AD7" s="32">
        <v>7</v>
      </c>
      <c r="AE7" s="29">
        <f>(N45)</f>
        <v>0</v>
      </c>
      <c r="AF7" s="29">
        <f>(P45)</f>
        <v>3</v>
      </c>
      <c r="AG7" s="31" t="str">
        <f t="shared" si="1"/>
        <v>v</v>
      </c>
      <c r="AH7" s="62"/>
      <c r="AI7" s="30">
        <f t="shared" si="2"/>
        <v>7</v>
      </c>
      <c r="AJ7" s="29">
        <f t="shared" si="3"/>
        <v>1</v>
      </c>
      <c r="AK7" s="29">
        <f t="shared" si="4"/>
        <v>0</v>
      </c>
      <c r="AL7" s="29">
        <f t="shared" si="5"/>
        <v>6</v>
      </c>
      <c r="AM7" s="28">
        <f>SUM(IF(C7&lt;&gt;".",C7)+IF(G7&lt;&gt;".",G7)+IF(K7&lt;&gt;".",K7)+IF(O7&lt;&gt;".",O7)+IF(W7&lt;&gt;".",W7)+IF(AA7&lt;&gt;".",AA7)+IF(AE7&lt;&gt;".",AE7))</f>
        <v>3</v>
      </c>
      <c r="AN7" s="28">
        <f>SUM(IF(D7&lt;&gt;".",D7)+IF(H7&lt;&gt;".",H7)+IF(L7&lt;&gt;".",L7)+IF(P7&lt;&gt;".",P7)+IF(X7&lt;&gt;".",X7)+IF(AB7&lt;&gt;".",AB7)+IF(AF7&lt;&gt;".",AF7))</f>
        <v>16</v>
      </c>
      <c r="AO7" s="27">
        <f t="shared" si="6"/>
        <v>3</v>
      </c>
      <c r="AP7" s="4"/>
      <c r="AQ7" s="25">
        <f t="shared" si="7"/>
        <v>7</v>
      </c>
      <c r="AR7" s="72"/>
      <c r="AS7" s="71">
        <f t="shared" si="8"/>
        <v>-13</v>
      </c>
      <c r="AT7" s="3"/>
      <c r="AV7" s="91">
        <v>7</v>
      </c>
    </row>
    <row r="8" spans="1:49" ht="15.75" x14ac:dyDescent="0.2">
      <c r="A8" s="35" t="s">
        <v>134</v>
      </c>
      <c r="B8" s="32">
        <v>3</v>
      </c>
      <c r="C8" s="29">
        <f>(P22)</f>
        <v>1</v>
      </c>
      <c r="D8" s="29">
        <f>(N22)</f>
        <v>4</v>
      </c>
      <c r="E8" s="31" t="str">
        <f t="shared" si="9"/>
        <v>v</v>
      </c>
      <c r="F8" s="32">
        <v>2</v>
      </c>
      <c r="G8" s="29">
        <f>(P18)</f>
        <v>2</v>
      </c>
      <c r="H8" s="29">
        <f>(N18)</f>
        <v>2</v>
      </c>
      <c r="I8" s="31" t="str">
        <f t="shared" si="10"/>
        <v>d</v>
      </c>
      <c r="J8" s="32">
        <v>1</v>
      </c>
      <c r="K8" s="29">
        <f>(P14)</f>
        <v>1</v>
      </c>
      <c r="L8" s="29">
        <f>(N14)</f>
        <v>3</v>
      </c>
      <c r="M8" s="31" t="str">
        <f>IF(K8=".","-",IF(K8&gt;L8,"g",IF(K8=L8,"d","v")))</f>
        <v>v</v>
      </c>
      <c r="N8" s="32">
        <v>7</v>
      </c>
      <c r="O8" s="29">
        <f>(P44)</f>
        <v>1</v>
      </c>
      <c r="P8" s="29">
        <f>(N44)</f>
        <v>2</v>
      </c>
      <c r="Q8" s="31" t="str">
        <f>IF(O8=".","-",IF(O8&gt;P8,"g",IF(O8=P8,"d","v")))</f>
        <v>v</v>
      </c>
      <c r="R8" s="32">
        <v>6</v>
      </c>
      <c r="S8" s="29">
        <f>(P40)</f>
        <v>3</v>
      </c>
      <c r="T8" s="29">
        <f>(N40)</f>
        <v>0</v>
      </c>
      <c r="U8" s="31" t="str">
        <f>IF(S8=".","-",IF(S8&gt;T8,"g",IF(S8=T8,"d","v")))</f>
        <v>g</v>
      </c>
      <c r="V8" s="34"/>
      <c r="W8" s="33"/>
      <c r="X8" s="33"/>
      <c r="Y8" s="33"/>
      <c r="Z8" s="32">
        <v>4</v>
      </c>
      <c r="AA8" s="29">
        <f>(N30)</f>
        <v>3</v>
      </c>
      <c r="AB8" s="29">
        <f>(P30)</f>
        <v>0</v>
      </c>
      <c r="AC8" s="31" t="str">
        <f t="shared" si="0"/>
        <v>g</v>
      </c>
      <c r="AD8" s="32">
        <v>5</v>
      </c>
      <c r="AE8" s="29">
        <f>(N35)</f>
        <v>2</v>
      </c>
      <c r="AF8" s="29">
        <f>(P35)</f>
        <v>2</v>
      </c>
      <c r="AG8" s="31" t="str">
        <f t="shared" si="1"/>
        <v>d</v>
      </c>
      <c r="AH8" s="62"/>
      <c r="AI8" s="30">
        <f t="shared" si="2"/>
        <v>7</v>
      </c>
      <c r="AJ8" s="29">
        <f t="shared" si="3"/>
        <v>2</v>
      </c>
      <c r="AK8" s="29">
        <f t="shared" si="4"/>
        <v>2</v>
      </c>
      <c r="AL8" s="29">
        <f t="shared" si="5"/>
        <v>3</v>
      </c>
      <c r="AM8" s="28">
        <f>SUM(IF(C8&lt;&gt;".",C8)+IF(G8&lt;&gt;".",G8)+IF(K8&lt;&gt;".",K8)+IF(S8&lt;&gt;".",S8)+IF(O8&lt;&gt;".",O8)+IF(AA8&lt;&gt;".",AA8)+IF(AE8&lt;&gt;".",AE8))</f>
        <v>13</v>
      </c>
      <c r="AN8" s="28">
        <f>SUM(IF(D8&lt;&gt;".",D8)+IF(H8&lt;&gt;".",H8)+IF(L8&lt;&gt;".",L8)+IF(T8&lt;&gt;".",T8)+IF(P8&lt;&gt;".",P8)+IF(AB8&lt;&gt;".",AB8)+IF(AF8&lt;&gt;".",AF8))</f>
        <v>13</v>
      </c>
      <c r="AO8" s="27">
        <f t="shared" si="6"/>
        <v>8</v>
      </c>
      <c r="AP8" s="4"/>
      <c r="AQ8" s="25">
        <f t="shared" si="7"/>
        <v>6</v>
      </c>
      <c r="AR8" s="72"/>
      <c r="AS8" s="71">
        <f t="shared" si="8"/>
        <v>0</v>
      </c>
      <c r="AT8" s="3"/>
      <c r="AV8" s="74">
        <v>6</v>
      </c>
      <c r="AW8" s="73"/>
    </row>
    <row r="9" spans="1:49" ht="15.75" x14ac:dyDescent="0.2">
      <c r="A9" s="35" t="s">
        <v>183</v>
      </c>
      <c r="B9" s="32">
        <v>2</v>
      </c>
      <c r="C9" s="29">
        <f>(P17)</f>
        <v>0</v>
      </c>
      <c r="D9" s="29">
        <f>(N17)</f>
        <v>3</v>
      </c>
      <c r="E9" s="31" t="str">
        <f t="shared" si="9"/>
        <v>v</v>
      </c>
      <c r="F9" s="32">
        <v>1</v>
      </c>
      <c r="G9" s="29">
        <f>(P13)</f>
        <v>0</v>
      </c>
      <c r="H9" s="29">
        <f>(N13)</f>
        <v>3</v>
      </c>
      <c r="I9" s="31" t="str">
        <f t="shared" si="10"/>
        <v>v</v>
      </c>
      <c r="J9" s="32">
        <v>7</v>
      </c>
      <c r="K9" s="29">
        <f>(P43)</f>
        <v>0</v>
      </c>
      <c r="L9" s="29">
        <f>(N43)</f>
        <v>3</v>
      </c>
      <c r="M9" s="31" t="str">
        <f>IF(K9=".","-",IF(K9&gt;L9,"g",IF(K9=L9,"d","v")))</f>
        <v>v</v>
      </c>
      <c r="N9" s="32">
        <v>6</v>
      </c>
      <c r="O9" s="29">
        <f>(P39)</f>
        <v>0</v>
      </c>
      <c r="P9" s="29">
        <f>(N39)</f>
        <v>3</v>
      </c>
      <c r="Q9" s="31" t="str">
        <f>IF(O9=".","-",IF(O9&gt;P9,"g",IF(O9=P9,"d","v")))</f>
        <v>v</v>
      </c>
      <c r="R9" s="32">
        <v>5</v>
      </c>
      <c r="S9" s="29">
        <f>(P34)</f>
        <v>0</v>
      </c>
      <c r="T9" s="29">
        <f>(N34)</f>
        <v>3</v>
      </c>
      <c r="U9" s="31" t="str">
        <f>IF(S9=".","-",IF(S9&gt;T9,"g",IF(S9=T9,"d","v")))</f>
        <v>v</v>
      </c>
      <c r="V9" s="32">
        <v>4</v>
      </c>
      <c r="W9" s="29">
        <f>(P30)</f>
        <v>0</v>
      </c>
      <c r="X9" s="29">
        <f>(N30)</f>
        <v>3</v>
      </c>
      <c r="Y9" s="31" t="str">
        <f>IF(W9=".","-",IF(W9&gt;X9,"g",IF(W9=X9,"d","v")))</f>
        <v>v</v>
      </c>
      <c r="Z9" s="34"/>
      <c r="AA9" s="33"/>
      <c r="AB9" s="33"/>
      <c r="AC9" s="33"/>
      <c r="AD9" s="32">
        <v>3</v>
      </c>
      <c r="AE9" s="29">
        <f>(N25)</f>
        <v>0</v>
      </c>
      <c r="AF9" s="29">
        <f>(P25)</f>
        <v>3</v>
      </c>
      <c r="AG9" s="31" t="str">
        <f t="shared" si="1"/>
        <v>v</v>
      </c>
      <c r="AH9" s="62"/>
      <c r="AI9" s="30">
        <f t="shared" si="2"/>
        <v>7</v>
      </c>
      <c r="AJ9" s="29">
        <f t="shared" si="3"/>
        <v>0</v>
      </c>
      <c r="AK9" s="29">
        <f t="shared" si="4"/>
        <v>0</v>
      </c>
      <c r="AL9" s="29">
        <f t="shared" si="5"/>
        <v>7</v>
      </c>
      <c r="AM9" s="28">
        <f>SUM(IF(C9&lt;&gt;".",C9)+IF(G9&lt;&gt;".",G9)+IF(K9&lt;&gt;".",K9)+IF(S9&lt;&gt;".",S9)+IF(W9&lt;&gt;".",W9)+IF(O9&lt;&gt;".",O9)+IF(AE9&lt;&gt;".",AE9))</f>
        <v>0</v>
      </c>
      <c r="AN9" s="28">
        <f>SUM(IF(D9&lt;&gt;".",D9)+IF(H9&lt;&gt;".",H9)+IF(L9&lt;&gt;".",L9)+IF(T9&lt;&gt;".",T9)+IF(X9&lt;&gt;".",X9)+IF(P9&lt;&gt;".",P9)+IF(AF9&lt;&gt;".",AF9))</f>
        <v>21</v>
      </c>
      <c r="AO9" s="27">
        <f t="shared" si="6"/>
        <v>0</v>
      </c>
      <c r="AP9" s="26"/>
      <c r="AQ9" s="25">
        <f t="shared" si="7"/>
        <v>8</v>
      </c>
      <c r="AR9" s="72"/>
      <c r="AS9" s="71">
        <f t="shared" si="8"/>
        <v>-21</v>
      </c>
      <c r="AT9" s="3"/>
      <c r="AV9" s="91">
        <v>8</v>
      </c>
    </row>
    <row r="10" spans="1:49" s="10" customFormat="1" ht="16.5" thickBot="1" x14ac:dyDescent="0.25">
      <c r="A10" s="24" t="s">
        <v>184</v>
      </c>
      <c r="B10" s="23">
        <v>1</v>
      </c>
      <c r="C10" s="18">
        <f>(P12)</f>
        <v>2</v>
      </c>
      <c r="D10" s="18">
        <f>(N12)</f>
        <v>7</v>
      </c>
      <c r="E10" s="22" t="str">
        <f t="shared" si="9"/>
        <v>v</v>
      </c>
      <c r="F10" s="23">
        <v>6</v>
      </c>
      <c r="G10" s="18">
        <f>(P38)</f>
        <v>2</v>
      </c>
      <c r="H10" s="18">
        <f>(N38)</f>
        <v>1</v>
      </c>
      <c r="I10" s="22" t="str">
        <f t="shared" si="10"/>
        <v>g</v>
      </c>
      <c r="J10" s="23">
        <v>4</v>
      </c>
      <c r="K10" s="18">
        <f>(P29)</f>
        <v>1</v>
      </c>
      <c r="L10" s="18">
        <f>(N29)</f>
        <v>1</v>
      </c>
      <c r="M10" s="22" t="str">
        <f>IF(K10=".","-",IF(K10&gt;L10,"g",IF(K10=L10,"d","v")))</f>
        <v>d</v>
      </c>
      <c r="N10" s="23">
        <v>2</v>
      </c>
      <c r="O10" s="18">
        <f>(P20)</f>
        <v>0</v>
      </c>
      <c r="P10" s="18">
        <f>(N20)</f>
        <v>1</v>
      </c>
      <c r="Q10" s="22" t="str">
        <f>IF(O10=".","-",IF(O10&gt;P10,"g",IF(O10=P10,"d","v")))</f>
        <v>v</v>
      </c>
      <c r="R10" s="23">
        <v>7</v>
      </c>
      <c r="S10" s="18">
        <f>(P45)</f>
        <v>3</v>
      </c>
      <c r="T10" s="18">
        <f>(N45)</f>
        <v>0</v>
      </c>
      <c r="U10" s="22" t="str">
        <f>IF(S10=".","-",IF(S10&gt;T10,"g",IF(S10=T10,"d","v")))</f>
        <v>g</v>
      </c>
      <c r="V10" s="23">
        <v>5</v>
      </c>
      <c r="W10" s="18">
        <f>(P35)</f>
        <v>2</v>
      </c>
      <c r="X10" s="18">
        <f>(N35)</f>
        <v>2</v>
      </c>
      <c r="Y10" s="22" t="str">
        <f>IF(W10=".","-",IF(W10&gt;X10,"g",IF(W10=X10,"d","v")))</f>
        <v>d</v>
      </c>
      <c r="Z10" s="23">
        <v>3</v>
      </c>
      <c r="AA10" s="18">
        <f>(P25)</f>
        <v>3</v>
      </c>
      <c r="AB10" s="18">
        <f>(N25)</f>
        <v>0</v>
      </c>
      <c r="AC10" s="22" t="str">
        <f>IF(AA10=".","-",IF(AA10&gt;AB10,"g",IF(AA10=AB10,"d","v")))</f>
        <v>g</v>
      </c>
      <c r="AD10" s="21"/>
      <c r="AE10" s="20"/>
      <c r="AF10" s="20"/>
      <c r="AG10" s="20"/>
      <c r="AH10" s="50"/>
      <c r="AI10" s="19">
        <f t="shared" si="2"/>
        <v>7</v>
      </c>
      <c r="AJ10" s="18">
        <f t="shared" si="3"/>
        <v>3</v>
      </c>
      <c r="AK10" s="18">
        <f t="shared" si="4"/>
        <v>2</v>
      </c>
      <c r="AL10" s="18">
        <f t="shared" si="5"/>
        <v>2</v>
      </c>
      <c r="AM10" s="17">
        <f>SUM(IF(C10&lt;&gt;".",C10)+IF(G10&lt;&gt;".",G10)+IF(K10&lt;&gt;".",K10)+IF(S10&lt;&gt;".",S10)+IF(W10&lt;&gt;".",W10)+IF(AA10&lt;&gt;".",AA10)+IF(O10&lt;&gt;".",O10))</f>
        <v>13</v>
      </c>
      <c r="AN10" s="17">
        <f>SUM(IF(D10&lt;&gt;".",D10)+IF(H10&lt;&gt;".",H10)+IF(L10&lt;&gt;".",L10)+IF(T10&lt;&gt;".",T10)+IF(X10&lt;&gt;".",X10)+IF(AB10&lt;&gt;".",AB10)+IF(P10&lt;&gt;".",P10))</f>
        <v>12</v>
      </c>
      <c r="AO10" s="16">
        <f t="shared" si="6"/>
        <v>11</v>
      </c>
      <c r="AP10" s="4"/>
      <c r="AQ10" s="15">
        <f t="shared" si="7"/>
        <v>5</v>
      </c>
      <c r="AR10" s="72"/>
      <c r="AS10" s="71">
        <f t="shared" si="8"/>
        <v>1</v>
      </c>
      <c r="AT10" s="4"/>
      <c r="AV10" s="92">
        <v>5</v>
      </c>
    </row>
    <row r="11" spans="1:49" s="10" customFormat="1" ht="3.75" customHeight="1" thickTop="1" x14ac:dyDescent="0.2">
      <c r="A11" s="4"/>
      <c r="B11" s="14"/>
      <c r="C11" s="11"/>
      <c r="D11" s="11"/>
      <c r="E11" s="13"/>
      <c r="F11" s="14"/>
      <c r="G11" s="11"/>
      <c r="H11" s="11"/>
      <c r="I11" s="13"/>
      <c r="J11" s="14"/>
      <c r="K11" s="11"/>
      <c r="L11" s="11"/>
      <c r="M11" s="13"/>
      <c r="N11" s="14"/>
      <c r="O11" s="11"/>
      <c r="P11" s="11"/>
      <c r="Q11" s="13"/>
      <c r="R11" s="14"/>
      <c r="S11" s="11"/>
      <c r="T11" s="11"/>
      <c r="U11" s="13"/>
      <c r="V11" s="14"/>
      <c r="W11" s="11"/>
      <c r="X11" s="11"/>
      <c r="Y11" s="13"/>
      <c r="Z11" s="14"/>
      <c r="AA11" s="11"/>
      <c r="AB11" s="11"/>
      <c r="AC11" s="13"/>
      <c r="AD11" s="4"/>
      <c r="AE11" s="4"/>
      <c r="AF11" s="4"/>
      <c r="AG11" s="4"/>
      <c r="AH11" s="4"/>
      <c r="AI11" s="12"/>
      <c r="AJ11" s="12"/>
      <c r="AK11" s="12"/>
      <c r="AL11" s="12"/>
      <c r="AM11" s="11"/>
      <c r="AN11" s="11"/>
      <c r="AO11" s="11"/>
      <c r="AP11" s="4"/>
      <c r="AQ11" s="4"/>
      <c r="AR11" s="4"/>
      <c r="AS11" s="4"/>
      <c r="AT11" s="4"/>
    </row>
    <row r="12" spans="1:49" s="10" customFormat="1" ht="20.25" x14ac:dyDescent="0.3">
      <c r="A12" s="9">
        <v>1</v>
      </c>
      <c r="B12" s="70"/>
      <c r="C12" s="6"/>
      <c r="D12" s="8"/>
      <c r="E12" s="6"/>
      <c r="F12" s="6"/>
      <c r="G12" s="6"/>
      <c r="H12" s="6"/>
      <c r="I12" s="6"/>
      <c r="J12" s="6"/>
      <c r="K12" s="6"/>
      <c r="L12" s="69" t="str">
        <f>($A$3)</f>
        <v>ifj. Farkas</v>
      </c>
      <c r="M12" s="6"/>
      <c r="N12" s="7">
        <v>7</v>
      </c>
      <c r="O12" s="58" t="s">
        <v>0</v>
      </c>
      <c r="P12" s="7">
        <v>2</v>
      </c>
      <c r="Q12" s="6"/>
      <c r="R12" s="6" t="str">
        <f>($A$10)</f>
        <v>Serák</v>
      </c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Q12" s="60"/>
    </row>
    <row r="13" spans="1:49" ht="20.25" x14ac:dyDescent="0.3">
      <c r="A13" s="56"/>
      <c r="B13" s="4"/>
      <c r="C13" s="2"/>
      <c r="D13" s="2"/>
      <c r="E13" s="6"/>
      <c r="F13" s="6"/>
      <c r="G13" s="6"/>
      <c r="H13" s="6"/>
      <c r="I13" s="6"/>
      <c r="J13" s="6"/>
      <c r="K13" s="2"/>
      <c r="L13" s="69" t="str">
        <f>($A$4)</f>
        <v>Lukács V.</v>
      </c>
      <c r="M13" s="2"/>
      <c r="N13" s="7">
        <v>3</v>
      </c>
      <c r="O13" s="58" t="s">
        <v>0</v>
      </c>
      <c r="P13" s="7">
        <v>0</v>
      </c>
      <c r="Q13" s="2"/>
      <c r="R13" s="6" t="str">
        <f>($A$9)</f>
        <v>Éder</v>
      </c>
      <c r="S13" s="6"/>
      <c r="T13" s="87"/>
      <c r="U13" s="2"/>
      <c r="V13" s="6"/>
      <c r="W13" s="2"/>
      <c r="X13" s="87" t="s">
        <v>193</v>
      </c>
      <c r="Y13" s="2"/>
      <c r="Z13" s="2"/>
      <c r="AA13" s="2"/>
      <c r="AB13" s="2"/>
      <c r="AC13" s="2"/>
      <c r="AD13" s="2"/>
      <c r="AE13" s="6"/>
      <c r="AF13" s="6"/>
      <c r="AG13" s="6"/>
      <c r="AH13" s="10"/>
      <c r="AI13" s="10"/>
      <c r="AJ13" s="10"/>
      <c r="AL13" s="10"/>
      <c r="AM13" s="10"/>
      <c r="AN13" s="10"/>
      <c r="AO13" s="10"/>
      <c r="AQ13" s="60"/>
    </row>
    <row r="14" spans="1:49" ht="20.25" x14ac:dyDescent="0.3">
      <c r="A14" s="56"/>
      <c r="B14" s="4"/>
      <c r="C14" s="2"/>
      <c r="D14" s="8"/>
      <c r="E14" s="6"/>
      <c r="F14" s="6"/>
      <c r="G14" s="6"/>
      <c r="H14" s="6"/>
      <c r="I14" s="6"/>
      <c r="J14" s="6"/>
      <c r="K14" s="2"/>
      <c r="L14" s="69" t="str">
        <f>($A$5)</f>
        <v>Trecskó</v>
      </c>
      <c r="M14" s="2"/>
      <c r="N14" s="7">
        <v>3</v>
      </c>
      <c r="O14" s="58" t="s">
        <v>0</v>
      </c>
      <c r="P14" s="7">
        <v>1</v>
      </c>
      <c r="Q14" s="6"/>
      <c r="R14" s="6" t="str">
        <f>($A$8)</f>
        <v>Balla A.</v>
      </c>
      <c r="S14" s="6"/>
      <c r="T14" s="2"/>
      <c r="U14" s="2"/>
      <c r="V14" s="6"/>
      <c r="W14" s="2"/>
      <c r="X14" s="2"/>
      <c r="Y14" s="2"/>
      <c r="Z14" s="2"/>
      <c r="AA14" s="2"/>
      <c r="AB14" s="2"/>
      <c r="AC14" s="2"/>
      <c r="AD14" s="2"/>
      <c r="AE14" s="6"/>
      <c r="AF14" s="6"/>
      <c r="AG14" s="6"/>
      <c r="AH14" s="10"/>
      <c r="AI14" s="10"/>
      <c r="AJ14" s="10"/>
      <c r="AL14" s="10"/>
      <c r="AM14" s="10"/>
      <c r="AN14" s="10"/>
      <c r="AO14" s="10"/>
      <c r="AQ14" s="60"/>
      <c r="AR14" s="10"/>
    </row>
    <row r="15" spans="1:49" ht="20.25" x14ac:dyDescent="0.3">
      <c r="A15" s="56"/>
      <c r="B15" s="4"/>
      <c r="C15" s="2"/>
      <c r="D15" s="2"/>
      <c r="E15" s="6"/>
      <c r="F15" s="6"/>
      <c r="G15" s="6"/>
      <c r="H15" s="6"/>
      <c r="I15" s="6"/>
      <c r="J15" s="6"/>
      <c r="K15" s="2"/>
      <c r="L15" s="69" t="str">
        <f>($A$6)</f>
        <v>Szirmay</v>
      </c>
      <c r="M15" s="2"/>
      <c r="N15" s="7">
        <v>1</v>
      </c>
      <c r="O15" s="58" t="s">
        <v>0</v>
      </c>
      <c r="P15" s="7">
        <v>0</v>
      </c>
      <c r="Q15" s="2"/>
      <c r="R15" s="6" t="str">
        <f>($A$7)</f>
        <v>Najror</v>
      </c>
      <c r="S15" s="6"/>
      <c r="T15" s="2"/>
      <c r="U15" s="2"/>
      <c r="V15" s="6"/>
      <c r="W15" s="2"/>
      <c r="X15" s="2"/>
      <c r="Y15" s="2"/>
      <c r="Z15" s="2"/>
      <c r="AA15" s="2"/>
      <c r="AB15" s="2"/>
      <c r="AC15" s="2"/>
      <c r="AD15" s="2"/>
      <c r="AE15" s="6"/>
      <c r="AF15" s="6"/>
      <c r="AG15" s="6"/>
      <c r="AH15" s="10"/>
      <c r="AI15" s="10"/>
      <c r="AJ15" s="10"/>
      <c r="AL15" s="10"/>
      <c r="AM15" s="10"/>
      <c r="AN15" s="10"/>
      <c r="AO15" s="10"/>
      <c r="AQ15" s="60"/>
    </row>
    <row r="16" spans="1:49" ht="3.75" customHeight="1" x14ac:dyDescent="0.3">
      <c r="A16" s="56"/>
      <c r="B16" s="4"/>
      <c r="C16" s="66"/>
      <c r="D16" s="5"/>
      <c r="E16" s="4"/>
      <c r="F16" s="4"/>
      <c r="G16" s="4"/>
      <c r="H16" s="4"/>
      <c r="I16" s="4"/>
      <c r="J16" s="4"/>
      <c r="K16" s="3"/>
      <c r="L16" s="3"/>
      <c r="M16" s="3"/>
      <c r="N16" s="65"/>
      <c r="O16" s="7"/>
      <c r="P16" s="59"/>
      <c r="Q16" s="64"/>
      <c r="R16" s="4"/>
      <c r="S16" s="4"/>
      <c r="T16" s="3"/>
      <c r="U16" s="3"/>
      <c r="V16" s="4"/>
      <c r="W16" s="3"/>
      <c r="X16" s="3"/>
      <c r="Y16" s="3"/>
      <c r="Z16" s="4"/>
      <c r="AA16" s="64"/>
      <c r="AB16" s="61"/>
      <c r="AC16" s="64"/>
      <c r="AD16" s="3"/>
      <c r="AE16" s="4"/>
      <c r="AF16" s="4"/>
      <c r="AG16" s="4"/>
      <c r="AH16" s="57"/>
    </row>
    <row r="17" spans="1:44" s="10" customFormat="1" ht="20.25" x14ac:dyDescent="0.3">
      <c r="A17" s="9">
        <v>2</v>
      </c>
      <c r="B17" s="70"/>
      <c r="C17" s="6"/>
      <c r="D17" s="8"/>
      <c r="E17" s="6"/>
      <c r="F17" s="6"/>
      <c r="G17" s="6"/>
      <c r="H17" s="6"/>
      <c r="I17" s="6"/>
      <c r="J17" s="6"/>
      <c r="K17" s="6"/>
      <c r="L17" s="69" t="str">
        <f>($A$3)</f>
        <v>ifj. Farkas</v>
      </c>
      <c r="M17" s="6"/>
      <c r="N17" s="7">
        <v>3</v>
      </c>
      <c r="O17" s="58" t="s">
        <v>0</v>
      </c>
      <c r="P17" s="7">
        <v>0</v>
      </c>
      <c r="Q17" s="6"/>
      <c r="R17" s="6" t="str">
        <f>($A$9)</f>
        <v>Éder</v>
      </c>
      <c r="S17" s="6"/>
      <c r="T17" s="88"/>
      <c r="U17" s="6"/>
      <c r="V17" s="6"/>
      <c r="W17" s="6"/>
      <c r="X17" s="87" t="s">
        <v>193</v>
      </c>
      <c r="Y17" s="6"/>
      <c r="Z17" s="6"/>
      <c r="AA17" s="6"/>
      <c r="AB17" s="6"/>
      <c r="AC17" s="6"/>
      <c r="AD17" s="6"/>
      <c r="AE17" s="6"/>
      <c r="AF17" s="6"/>
      <c r="AG17" s="6"/>
      <c r="AQ17" s="60"/>
    </row>
    <row r="18" spans="1:44" ht="20.25" x14ac:dyDescent="0.3">
      <c r="A18" s="56"/>
      <c r="B18" s="4"/>
      <c r="C18" s="2"/>
      <c r="D18" s="2"/>
      <c r="E18" s="6"/>
      <c r="F18" s="6"/>
      <c r="G18" s="6"/>
      <c r="H18" s="6"/>
      <c r="I18" s="6"/>
      <c r="J18" s="6"/>
      <c r="K18" s="2"/>
      <c r="L18" s="69" t="str">
        <f>($A$4)</f>
        <v>Lukács V.</v>
      </c>
      <c r="M18" s="2"/>
      <c r="N18" s="7">
        <v>2</v>
      </c>
      <c r="O18" s="58" t="s">
        <v>0</v>
      </c>
      <c r="P18" s="7">
        <v>2</v>
      </c>
      <c r="Q18" s="2"/>
      <c r="R18" s="6" t="str">
        <f>($A$8)</f>
        <v>Balla A.</v>
      </c>
      <c r="S18" s="6"/>
      <c r="T18" s="2"/>
      <c r="U18" s="2"/>
      <c r="V18" s="6"/>
      <c r="W18" s="2"/>
      <c r="X18" s="2"/>
      <c r="Y18" s="2"/>
      <c r="Z18" s="2"/>
      <c r="AA18" s="2"/>
      <c r="AB18" s="2"/>
      <c r="AC18" s="2"/>
      <c r="AD18" s="2"/>
      <c r="AE18" s="6"/>
      <c r="AF18" s="6"/>
      <c r="AG18" s="6"/>
      <c r="AH18" s="10"/>
      <c r="AI18" s="10"/>
      <c r="AJ18" s="10"/>
      <c r="AL18" s="10"/>
      <c r="AM18" s="10"/>
      <c r="AN18" s="10"/>
      <c r="AO18" s="10"/>
      <c r="AQ18" s="60"/>
    </row>
    <row r="19" spans="1:44" ht="20.25" x14ac:dyDescent="0.3">
      <c r="A19" s="56"/>
      <c r="B19" s="4"/>
      <c r="C19" s="2"/>
      <c r="D19" s="8"/>
      <c r="E19" s="6"/>
      <c r="F19" s="6"/>
      <c r="G19" s="6"/>
      <c r="H19" s="6"/>
      <c r="I19" s="6"/>
      <c r="J19" s="6"/>
      <c r="K19" s="2"/>
      <c r="L19" s="69" t="str">
        <f>($A$5)</f>
        <v>Trecskó</v>
      </c>
      <c r="M19" s="2"/>
      <c r="N19" s="7">
        <v>3</v>
      </c>
      <c r="O19" s="58" t="s">
        <v>0</v>
      </c>
      <c r="P19" s="7">
        <v>0</v>
      </c>
      <c r="Q19" s="6"/>
      <c r="R19" s="6" t="str">
        <f>($A$7)</f>
        <v>Najror</v>
      </c>
      <c r="S19" s="6"/>
      <c r="T19" s="2"/>
      <c r="U19" s="2"/>
      <c r="V19" s="6"/>
      <c r="W19" s="2"/>
      <c r="X19" s="87" t="s">
        <v>193</v>
      </c>
      <c r="Y19" s="2"/>
      <c r="Z19" s="2"/>
      <c r="AA19" s="2"/>
      <c r="AB19" s="2"/>
      <c r="AC19" s="2"/>
      <c r="AD19" s="2"/>
      <c r="AE19" s="6"/>
      <c r="AF19" s="6"/>
      <c r="AG19" s="6"/>
      <c r="AH19" s="10"/>
      <c r="AI19" s="10"/>
      <c r="AJ19" s="10"/>
      <c r="AL19" s="10"/>
      <c r="AM19" s="10"/>
      <c r="AN19" s="10"/>
      <c r="AO19" s="10"/>
      <c r="AQ19" s="60"/>
      <c r="AR19" s="10"/>
    </row>
    <row r="20" spans="1:44" ht="20.25" x14ac:dyDescent="0.3">
      <c r="A20" s="56"/>
      <c r="B20" s="4"/>
      <c r="C20" s="2"/>
      <c r="D20" s="2"/>
      <c r="E20" s="6"/>
      <c r="F20" s="6"/>
      <c r="G20" s="6"/>
      <c r="H20" s="6"/>
      <c r="I20" s="6"/>
      <c r="J20" s="6"/>
      <c r="K20" s="2"/>
      <c r="L20" s="69" t="str">
        <f>($A$6)</f>
        <v>Szirmay</v>
      </c>
      <c r="M20" s="2"/>
      <c r="N20" s="7">
        <v>1</v>
      </c>
      <c r="O20" s="58" t="s">
        <v>0</v>
      </c>
      <c r="P20" s="7">
        <v>0</v>
      </c>
      <c r="Q20" s="2"/>
      <c r="R20" s="6" t="str">
        <f>($A$10)</f>
        <v>Serák</v>
      </c>
      <c r="S20" s="6"/>
      <c r="T20" s="2"/>
      <c r="U20" s="2"/>
      <c r="V20" s="6"/>
      <c r="W20" s="2"/>
      <c r="X20" s="2"/>
      <c r="Y20" s="2"/>
      <c r="Z20" s="2"/>
      <c r="AA20" s="2"/>
      <c r="AB20" s="2"/>
      <c r="AC20" s="2"/>
      <c r="AD20" s="2"/>
      <c r="AE20" s="6"/>
      <c r="AF20" s="6"/>
      <c r="AG20" s="6"/>
      <c r="AH20" s="10"/>
      <c r="AI20" s="10"/>
      <c r="AJ20" s="10"/>
      <c r="AL20" s="10"/>
      <c r="AM20" s="10"/>
      <c r="AN20" s="10"/>
      <c r="AO20" s="10"/>
      <c r="AQ20" s="60"/>
    </row>
    <row r="21" spans="1:44" ht="3.75" customHeight="1" x14ac:dyDescent="0.3">
      <c r="A21" s="56"/>
      <c r="B21" s="4"/>
      <c r="C21" s="66"/>
      <c r="D21" s="5"/>
      <c r="E21" s="4"/>
      <c r="F21" s="4"/>
      <c r="G21" s="4"/>
      <c r="H21" s="4"/>
      <c r="I21" s="4"/>
      <c r="J21" s="4"/>
      <c r="K21" s="3"/>
      <c r="L21" s="3"/>
      <c r="M21" s="3"/>
      <c r="N21" s="65"/>
      <c r="O21" s="7"/>
      <c r="P21" s="59"/>
      <c r="Q21" s="64"/>
      <c r="R21" s="4"/>
      <c r="S21" s="4"/>
      <c r="T21" s="3"/>
      <c r="U21" s="3"/>
      <c r="V21" s="4"/>
      <c r="W21" s="3"/>
      <c r="X21" s="3"/>
      <c r="Y21" s="3"/>
      <c r="Z21" s="4"/>
      <c r="AA21" s="64"/>
      <c r="AB21" s="61"/>
      <c r="AC21" s="64"/>
      <c r="AD21" s="3"/>
      <c r="AE21" s="4"/>
      <c r="AF21" s="4"/>
      <c r="AG21" s="4"/>
      <c r="AH21" s="57"/>
    </row>
    <row r="22" spans="1:44" s="10" customFormat="1" ht="20.25" x14ac:dyDescent="0.3">
      <c r="A22" s="9">
        <v>3</v>
      </c>
      <c r="B22" s="70"/>
      <c r="C22" s="6"/>
      <c r="D22" s="8"/>
      <c r="E22" s="6"/>
      <c r="F22" s="6"/>
      <c r="G22" s="6"/>
      <c r="H22" s="6"/>
      <c r="I22" s="6"/>
      <c r="J22" s="6"/>
      <c r="K22" s="6"/>
      <c r="L22" s="69" t="str">
        <f>($A$3)</f>
        <v>ifj. Farkas</v>
      </c>
      <c r="M22" s="6"/>
      <c r="N22" s="7">
        <v>4</v>
      </c>
      <c r="O22" s="58" t="s">
        <v>0</v>
      </c>
      <c r="P22" s="7">
        <v>1</v>
      </c>
      <c r="Q22" s="6"/>
      <c r="R22" s="6" t="str">
        <f>($A$8)</f>
        <v>Balla A.</v>
      </c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Q22" s="60"/>
    </row>
    <row r="23" spans="1:44" ht="20.25" x14ac:dyDescent="0.3">
      <c r="A23" s="56"/>
      <c r="B23" s="4"/>
      <c r="C23" s="2"/>
      <c r="D23" s="2"/>
      <c r="E23" s="6"/>
      <c r="F23" s="6"/>
      <c r="G23" s="6"/>
      <c r="H23" s="6"/>
      <c r="I23" s="6"/>
      <c r="J23" s="6"/>
      <c r="K23" s="2"/>
      <c r="L23" s="69" t="str">
        <f>($A$4)</f>
        <v>Lukács V.</v>
      </c>
      <c r="M23" s="2"/>
      <c r="N23" s="7">
        <v>3</v>
      </c>
      <c r="O23" s="58" t="s">
        <v>0</v>
      </c>
      <c r="P23" s="7">
        <v>0</v>
      </c>
      <c r="Q23" s="2"/>
      <c r="R23" s="6" t="str">
        <f>($A$7)</f>
        <v>Najror</v>
      </c>
      <c r="S23" s="6"/>
      <c r="T23" s="2"/>
      <c r="U23" s="2"/>
      <c r="V23" s="6"/>
      <c r="W23" s="2"/>
      <c r="X23" s="87" t="s">
        <v>193</v>
      </c>
      <c r="Y23" s="2"/>
      <c r="Z23" s="2"/>
      <c r="AA23" s="2"/>
      <c r="AB23" s="2"/>
      <c r="AC23" s="2"/>
      <c r="AD23" s="2"/>
      <c r="AE23" s="6"/>
      <c r="AF23" s="6"/>
      <c r="AG23" s="6"/>
      <c r="AH23" s="10"/>
      <c r="AI23" s="10"/>
      <c r="AJ23" s="10"/>
      <c r="AL23" s="10"/>
      <c r="AM23" s="10"/>
      <c r="AN23" s="10"/>
      <c r="AO23" s="10"/>
      <c r="AQ23" s="60"/>
    </row>
    <row r="24" spans="1:44" ht="20.25" x14ac:dyDescent="0.3">
      <c r="A24" s="56"/>
      <c r="B24" s="4"/>
      <c r="C24" s="2"/>
      <c r="D24" s="8"/>
      <c r="E24" s="6"/>
      <c r="F24" s="6"/>
      <c r="G24" s="6"/>
      <c r="H24" s="6"/>
      <c r="I24" s="6"/>
      <c r="J24" s="6"/>
      <c r="K24" s="2"/>
      <c r="L24" s="69" t="str">
        <f>($A$5)</f>
        <v>Trecskó</v>
      </c>
      <c r="M24" s="2"/>
      <c r="N24" s="7">
        <v>1</v>
      </c>
      <c r="O24" s="58" t="s">
        <v>0</v>
      </c>
      <c r="P24" s="7">
        <v>3</v>
      </c>
      <c r="Q24" s="6"/>
      <c r="R24" s="6" t="str">
        <f>($A$6)</f>
        <v>Szirmay</v>
      </c>
      <c r="S24" s="6"/>
      <c r="T24" s="2"/>
      <c r="U24" s="2"/>
      <c r="V24" s="6"/>
      <c r="W24" s="2"/>
      <c r="X24" s="2"/>
      <c r="Y24" s="2"/>
      <c r="Z24" s="2"/>
      <c r="AA24" s="2"/>
      <c r="AB24" s="2"/>
      <c r="AC24" s="2"/>
      <c r="AD24" s="2"/>
      <c r="AE24" s="6"/>
      <c r="AF24" s="6"/>
      <c r="AG24" s="6"/>
      <c r="AH24" s="10"/>
      <c r="AI24" s="10"/>
      <c r="AJ24" s="10"/>
      <c r="AL24" s="10"/>
      <c r="AM24" s="10"/>
      <c r="AN24" s="10"/>
      <c r="AO24" s="10"/>
      <c r="AQ24" s="60"/>
      <c r="AR24" s="10"/>
    </row>
    <row r="25" spans="1:44" ht="20.25" x14ac:dyDescent="0.3">
      <c r="A25" s="56"/>
      <c r="B25" s="4"/>
      <c r="C25" s="2"/>
      <c r="D25" s="2"/>
      <c r="E25" s="88"/>
      <c r="F25" s="6"/>
      <c r="G25" s="6"/>
      <c r="H25" s="6"/>
      <c r="I25" s="6"/>
      <c r="J25" s="6"/>
      <c r="K25" s="2"/>
      <c r="L25" s="69" t="str">
        <f>($A$9)</f>
        <v>Éder</v>
      </c>
      <c r="M25" s="2"/>
      <c r="N25" s="7">
        <v>0</v>
      </c>
      <c r="O25" s="58" t="s">
        <v>0</v>
      </c>
      <c r="P25" s="7">
        <v>3</v>
      </c>
      <c r="Q25" s="2"/>
      <c r="R25" s="6" t="str">
        <f>($A$10)</f>
        <v>Serák</v>
      </c>
      <c r="S25" s="6"/>
      <c r="T25" s="2"/>
      <c r="U25" s="2"/>
      <c r="V25" s="6"/>
      <c r="W25" s="2"/>
      <c r="X25" s="87" t="s">
        <v>193</v>
      </c>
      <c r="Y25" s="2"/>
      <c r="Z25" s="2"/>
      <c r="AA25" s="2"/>
      <c r="AB25" s="2"/>
      <c r="AC25" s="2"/>
      <c r="AD25" s="2"/>
      <c r="AE25" s="6"/>
      <c r="AF25" s="6"/>
      <c r="AG25" s="6"/>
      <c r="AH25" s="10"/>
      <c r="AI25" s="10"/>
      <c r="AJ25" s="10"/>
      <c r="AL25" s="10"/>
      <c r="AM25" s="10"/>
      <c r="AN25" s="10"/>
      <c r="AO25" s="10"/>
      <c r="AQ25" s="60"/>
    </row>
    <row r="26" spans="1:44" ht="3.75" customHeight="1" x14ac:dyDescent="0.3">
      <c r="A26" s="56"/>
      <c r="B26" s="4"/>
      <c r="C26" s="66"/>
      <c r="D26" s="5"/>
      <c r="E26" s="4"/>
      <c r="F26" s="4"/>
      <c r="G26" s="4"/>
      <c r="H26" s="4"/>
      <c r="I26" s="4"/>
      <c r="J26" s="4"/>
      <c r="K26" s="3"/>
      <c r="L26" s="3"/>
      <c r="M26" s="3"/>
      <c r="N26" s="65"/>
      <c r="O26" s="7"/>
      <c r="P26" s="59"/>
      <c r="Q26" s="64"/>
      <c r="R26" s="4"/>
      <c r="S26" s="4"/>
      <c r="T26" s="3"/>
      <c r="U26" s="3"/>
      <c r="V26" s="4"/>
      <c r="W26" s="3"/>
      <c r="X26" s="3"/>
      <c r="Y26" s="3"/>
      <c r="Z26" s="4"/>
      <c r="AA26" s="64"/>
      <c r="AB26" s="61"/>
      <c r="AC26" s="64"/>
      <c r="AD26" s="3"/>
      <c r="AE26" s="4"/>
      <c r="AF26" s="4"/>
      <c r="AG26" s="4"/>
      <c r="AH26" s="57"/>
    </row>
    <row r="27" spans="1:44" s="10" customFormat="1" ht="20.25" x14ac:dyDescent="0.3">
      <c r="A27" s="9">
        <v>4</v>
      </c>
      <c r="B27" s="70"/>
      <c r="C27" s="6"/>
      <c r="D27" s="8"/>
      <c r="E27" s="6"/>
      <c r="F27" s="6"/>
      <c r="G27" s="6"/>
      <c r="H27" s="6"/>
      <c r="I27" s="6"/>
      <c r="J27" s="6"/>
      <c r="K27" s="6"/>
      <c r="L27" s="69" t="str">
        <f>($A$3)</f>
        <v>ifj. Farkas</v>
      </c>
      <c r="M27" s="6"/>
      <c r="N27" s="7">
        <v>3</v>
      </c>
      <c r="O27" s="58" t="s">
        <v>0</v>
      </c>
      <c r="P27" s="7">
        <v>0</v>
      </c>
      <c r="Q27" s="6"/>
      <c r="R27" s="6" t="str">
        <f>($A$7)</f>
        <v>Najror</v>
      </c>
      <c r="S27" s="6"/>
      <c r="T27" s="6"/>
      <c r="U27" s="6"/>
      <c r="V27" s="6"/>
      <c r="W27" s="6"/>
      <c r="X27" s="87" t="s">
        <v>193</v>
      </c>
      <c r="Y27" s="6"/>
      <c r="Z27" s="6"/>
      <c r="AA27" s="6"/>
      <c r="AB27" s="6"/>
      <c r="AC27" s="6"/>
      <c r="AD27" s="6"/>
      <c r="AE27" s="6"/>
      <c r="AF27" s="6"/>
      <c r="AG27" s="6"/>
      <c r="AQ27" s="60"/>
    </row>
    <row r="28" spans="1:44" ht="20.25" x14ac:dyDescent="0.3">
      <c r="A28" s="56"/>
      <c r="B28" s="4"/>
      <c r="C28" s="2"/>
      <c r="D28" s="2"/>
      <c r="E28" s="6"/>
      <c r="F28" s="6"/>
      <c r="G28" s="6"/>
      <c r="H28" s="6"/>
      <c r="I28" s="6"/>
      <c r="J28" s="6"/>
      <c r="K28" s="2"/>
      <c r="L28" s="69" t="str">
        <f>($A$4)</f>
        <v>Lukács V.</v>
      </c>
      <c r="M28" s="2"/>
      <c r="N28" s="7">
        <v>1</v>
      </c>
      <c r="O28" s="58" t="s">
        <v>0</v>
      </c>
      <c r="P28" s="7">
        <v>1</v>
      </c>
      <c r="Q28" s="2"/>
      <c r="R28" s="6" t="str">
        <f>($A$6)</f>
        <v>Szirmay</v>
      </c>
      <c r="S28" s="6"/>
      <c r="T28" s="2"/>
      <c r="U28" s="2"/>
      <c r="V28" s="6"/>
      <c r="W28" s="2"/>
      <c r="X28" s="2"/>
      <c r="Y28" s="2"/>
      <c r="Z28" s="6"/>
      <c r="AA28" s="67"/>
      <c r="AB28" s="68"/>
      <c r="AC28" s="67"/>
      <c r="AD28" s="2"/>
      <c r="AE28" s="6"/>
      <c r="AF28" s="6"/>
      <c r="AG28" s="6"/>
      <c r="AH28" s="10"/>
      <c r="AI28" s="10"/>
      <c r="AJ28" s="10"/>
      <c r="AL28" s="10"/>
      <c r="AM28" s="10"/>
      <c r="AN28" s="10"/>
      <c r="AO28" s="10"/>
      <c r="AQ28" s="60"/>
    </row>
    <row r="29" spans="1:44" ht="20.25" x14ac:dyDescent="0.3">
      <c r="A29" s="56"/>
      <c r="B29" s="4"/>
      <c r="C29" s="2"/>
      <c r="D29" s="8"/>
      <c r="E29" s="6"/>
      <c r="F29" s="6"/>
      <c r="G29" s="6"/>
      <c r="H29" s="6"/>
      <c r="I29" s="6"/>
      <c r="J29" s="6"/>
      <c r="K29" s="2"/>
      <c r="L29" s="69" t="str">
        <f>($A$5)</f>
        <v>Trecskó</v>
      </c>
      <c r="M29" s="2"/>
      <c r="N29" s="7">
        <v>1</v>
      </c>
      <c r="O29" s="58" t="s">
        <v>0</v>
      </c>
      <c r="P29" s="7">
        <v>1</v>
      </c>
      <c r="Q29" s="6"/>
      <c r="R29" s="6" t="str">
        <f>($A$10)</f>
        <v>Serák</v>
      </c>
      <c r="S29" s="6"/>
      <c r="T29" s="2"/>
      <c r="U29" s="2"/>
      <c r="V29" s="6"/>
      <c r="W29" s="2"/>
      <c r="X29" s="2"/>
      <c r="Y29" s="2"/>
      <c r="Z29" s="6"/>
      <c r="AA29" s="6"/>
      <c r="AB29" s="6"/>
      <c r="AC29" s="6"/>
      <c r="AD29" s="2"/>
      <c r="AE29" s="6"/>
      <c r="AF29" s="6"/>
      <c r="AG29" s="6"/>
      <c r="AH29" s="10"/>
      <c r="AI29" s="10"/>
      <c r="AJ29" s="10"/>
      <c r="AL29" s="10"/>
      <c r="AM29" s="10"/>
      <c r="AN29" s="10"/>
      <c r="AO29" s="10"/>
      <c r="AQ29" s="60"/>
      <c r="AR29" s="10"/>
    </row>
    <row r="30" spans="1:44" ht="20.25" x14ac:dyDescent="0.3">
      <c r="A30" s="56"/>
      <c r="B30" s="4"/>
      <c r="C30" s="2"/>
      <c r="D30" s="2"/>
      <c r="E30" s="6"/>
      <c r="F30" s="6"/>
      <c r="G30" s="6"/>
      <c r="H30" s="6"/>
      <c r="I30" s="6"/>
      <c r="J30" s="6"/>
      <c r="K30" s="2"/>
      <c r="L30" s="69" t="str">
        <f>($A$8)</f>
        <v>Balla A.</v>
      </c>
      <c r="M30" s="2"/>
      <c r="N30" s="7">
        <v>3</v>
      </c>
      <c r="O30" s="58" t="s">
        <v>0</v>
      </c>
      <c r="P30" s="7">
        <v>0</v>
      </c>
      <c r="Q30" s="2"/>
      <c r="R30" s="6" t="str">
        <f>($A$9)</f>
        <v>Éder</v>
      </c>
      <c r="S30" s="6"/>
      <c r="T30" s="89"/>
      <c r="U30" s="89"/>
      <c r="V30" s="90"/>
      <c r="W30" s="89"/>
      <c r="X30" s="87" t="s">
        <v>193</v>
      </c>
      <c r="Y30" s="2"/>
      <c r="Z30" s="6"/>
      <c r="AA30" s="67"/>
      <c r="AB30" s="68"/>
      <c r="AC30" s="67"/>
      <c r="AD30" s="2"/>
      <c r="AE30" s="6"/>
      <c r="AF30" s="6"/>
      <c r="AG30" s="6"/>
      <c r="AH30" s="10"/>
      <c r="AI30" s="10"/>
      <c r="AJ30" s="10"/>
      <c r="AL30" s="10"/>
      <c r="AM30" s="10"/>
      <c r="AN30" s="10"/>
      <c r="AO30" s="10"/>
      <c r="AQ30" s="60"/>
    </row>
    <row r="31" spans="1:44" ht="3.75" customHeight="1" x14ac:dyDescent="0.3">
      <c r="A31" s="56"/>
      <c r="B31" s="4"/>
      <c r="C31" s="66"/>
      <c r="D31" s="5"/>
      <c r="E31" s="4"/>
      <c r="F31" s="4"/>
      <c r="G31" s="4"/>
      <c r="H31" s="4"/>
      <c r="I31" s="4"/>
      <c r="J31" s="4"/>
      <c r="K31" s="3"/>
      <c r="L31" s="3"/>
      <c r="M31" s="3"/>
      <c r="N31" s="65"/>
      <c r="O31" s="7"/>
      <c r="P31" s="59"/>
      <c r="Q31" s="64"/>
      <c r="R31" s="4"/>
      <c r="S31" s="4"/>
      <c r="T31" s="3"/>
      <c r="U31" s="3"/>
      <c r="V31" s="4"/>
      <c r="W31" s="3"/>
      <c r="X31" s="3"/>
      <c r="Y31" s="3"/>
      <c r="Z31" s="4"/>
      <c r="AA31" s="64"/>
      <c r="AB31" s="61"/>
      <c r="AC31" s="64"/>
      <c r="AD31" s="3"/>
      <c r="AE31" s="4"/>
      <c r="AF31" s="4"/>
      <c r="AG31" s="4"/>
      <c r="AH31" s="57"/>
    </row>
    <row r="32" spans="1:44" s="10" customFormat="1" ht="20.25" x14ac:dyDescent="0.3">
      <c r="A32" s="9">
        <v>5</v>
      </c>
      <c r="B32" s="70"/>
      <c r="C32" s="6"/>
      <c r="D32" s="8"/>
      <c r="E32" s="6"/>
      <c r="F32" s="6"/>
      <c r="G32" s="6"/>
      <c r="H32" s="6"/>
      <c r="I32" s="6"/>
      <c r="J32" s="6"/>
      <c r="K32" s="6"/>
      <c r="L32" s="69" t="str">
        <f>($A$3)</f>
        <v>ifj. Farkas</v>
      </c>
      <c r="M32" s="6"/>
      <c r="N32" s="7">
        <v>2</v>
      </c>
      <c r="O32" s="58" t="s">
        <v>0</v>
      </c>
      <c r="P32" s="7">
        <v>1</v>
      </c>
      <c r="Q32" s="6"/>
      <c r="R32" s="6" t="str">
        <f>($A$6)</f>
        <v>Szirmay</v>
      </c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Q32" s="60"/>
    </row>
    <row r="33" spans="1:44" ht="20.25" x14ac:dyDescent="0.3">
      <c r="A33" s="56"/>
      <c r="B33" s="4"/>
      <c r="C33" s="2"/>
      <c r="D33" s="2"/>
      <c r="E33" s="6"/>
      <c r="F33" s="6"/>
      <c r="G33" s="6"/>
      <c r="H33" s="6"/>
      <c r="I33" s="6"/>
      <c r="J33" s="6"/>
      <c r="K33" s="2"/>
      <c r="L33" s="69" t="str">
        <f>($A$4)</f>
        <v>Lukács V.</v>
      </c>
      <c r="M33" s="2"/>
      <c r="N33" s="7">
        <v>2</v>
      </c>
      <c r="O33" s="58" t="s">
        <v>0</v>
      </c>
      <c r="P33" s="7">
        <v>0</v>
      </c>
      <c r="Q33" s="2"/>
      <c r="R33" s="6" t="str">
        <f>($A$5)</f>
        <v>Trecskó</v>
      </c>
      <c r="S33" s="6"/>
      <c r="T33" s="2"/>
      <c r="U33" s="2"/>
      <c r="V33" s="6"/>
      <c r="W33" s="2"/>
      <c r="X33" s="2"/>
      <c r="Y33" s="2"/>
      <c r="Z33" s="6"/>
      <c r="AA33" s="67"/>
      <c r="AB33" s="68"/>
      <c r="AC33" s="67"/>
      <c r="AD33" s="2"/>
      <c r="AE33" s="6"/>
      <c r="AF33" s="6"/>
      <c r="AG33" s="6"/>
      <c r="AH33" s="10"/>
      <c r="AI33" s="10"/>
      <c r="AJ33" s="10"/>
      <c r="AL33" s="10"/>
      <c r="AM33" s="10"/>
      <c r="AN33" s="10"/>
      <c r="AO33" s="10"/>
      <c r="AQ33" s="60"/>
    </row>
    <row r="34" spans="1:44" ht="20.25" x14ac:dyDescent="0.3">
      <c r="A34" s="56"/>
      <c r="B34" s="4"/>
      <c r="C34" s="2"/>
      <c r="D34" s="8"/>
      <c r="E34" s="6"/>
      <c r="F34" s="6"/>
      <c r="G34" s="6"/>
      <c r="H34" s="6"/>
      <c r="I34" s="6"/>
      <c r="J34" s="6"/>
      <c r="K34" s="2"/>
      <c r="L34" s="69" t="str">
        <f>($A$7)</f>
        <v>Najror</v>
      </c>
      <c r="M34" s="2"/>
      <c r="N34" s="7">
        <v>3</v>
      </c>
      <c r="O34" s="58" t="s">
        <v>0</v>
      </c>
      <c r="P34" s="7">
        <v>0</v>
      </c>
      <c r="Q34" s="6"/>
      <c r="R34" s="6" t="str">
        <f>($A$9)</f>
        <v>Éder</v>
      </c>
      <c r="S34" s="6"/>
      <c r="T34" s="87"/>
      <c r="U34" s="2"/>
      <c r="V34" s="6"/>
      <c r="W34" s="2"/>
      <c r="X34" s="87" t="s">
        <v>193</v>
      </c>
      <c r="Y34" s="2"/>
      <c r="Z34" s="6"/>
      <c r="AA34" s="6"/>
      <c r="AB34" s="6"/>
      <c r="AC34" s="6"/>
      <c r="AD34" s="2"/>
      <c r="AE34" s="6"/>
      <c r="AF34" s="6"/>
      <c r="AG34" s="6"/>
      <c r="AH34" s="10"/>
      <c r="AI34" s="10"/>
      <c r="AJ34" s="10"/>
      <c r="AL34" s="10"/>
      <c r="AM34" s="10"/>
      <c r="AN34" s="10"/>
      <c r="AO34" s="10"/>
      <c r="AQ34" s="60"/>
      <c r="AR34" s="10"/>
    </row>
    <row r="35" spans="1:44" ht="20.25" x14ac:dyDescent="0.3">
      <c r="A35" s="56"/>
      <c r="B35" s="4"/>
      <c r="C35" s="2"/>
      <c r="D35" s="2"/>
      <c r="E35" s="6"/>
      <c r="F35" s="6"/>
      <c r="G35" s="6"/>
      <c r="H35" s="6"/>
      <c r="I35" s="6"/>
      <c r="J35" s="6"/>
      <c r="K35" s="2"/>
      <c r="L35" s="69" t="str">
        <f>($A$8)</f>
        <v>Balla A.</v>
      </c>
      <c r="M35" s="2"/>
      <c r="N35" s="7">
        <v>2</v>
      </c>
      <c r="O35" s="58" t="s">
        <v>0</v>
      </c>
      <c r="P35" s="7">
        <v>2</v>
      </c>
      <c r="Q35" s="2"/>
      <c r="R35" s="6" t="str">
        <f>($A$10)</f>
        <v>Serák</v>
      </c>
      <c r="S35" s="6"/>
      <c r="T35" s="2"/>
      <c r="U35" s="2"/>
      <c r="V35" s="6"/>
      <c r="W35" s="2"/>
      <c r="X35" s="2"/>
      <c r="Y35" s="2"/>
      <c r="Z35" s="6"/>
      <c r="AA35" s="67"/>
      <c r="AB35" s="68"/>
      <c r="AC35" s="67"/>
      <c r="AD35" s="2"/>
      <c r="AE35" s="6"/>
      <c r="AF35" s="6"/>
      <c r="AG35" s="6"/>
      <c r="AH35" s="10"/>
      <c r="AI35" s="10"/>
      <c r="AJ35" s="10"/>
      <c r="AL35" s="10"/>
      <c r="AM35" s="10"/>
      <c r="AN35" s="10"/>
      <c r="AO35" s="10"/>
      <c r="AQ35" s="60"/>
    </row>
    <row r="36" spans="1:44" ht="3.75" customHeight="1" x14ac:dyDescent="0.3">
      <c r="A36" s="56"/>
      <c r="B36" s="4"/>
      <c r="C36" s="66"/>
      <c r="D36" s="5"/>
      <c r="E36" s="4"/>
      <c r="F36" s="4"/>
      <c r="G36" s="4"/>
      <c r="H36" s="4"/>
      <c r="I36" s="4"/>
      <c r="J36" s="4"/>
      <c r="K36" s="3"/>
      <c r="L36" s="3"/>
      <c r="M36" s="3"/>
      <c r="N36" s="65"/>
      <c r="O36" s="7"/>
      <c r="P36" s="59"/>
      <c r="Q36" s="64"/>
      <c r="R36" s="4"/>
      <c r="S36" s="4"/>
      <c r="T36" s="3"/>
      <c r="U36" s="3"/>
      <c r="V36" s="4"/>
      <c r="W36" s="3"/>
      <c r="X36" s="3"/>
      <c r="Y36" s="3"/>
      <c r="Z36" s="4"/>
      <c r="AA36" s="64"/>
      <c r="AB36" s="61"/>
      <c r="AC36" s="64"/>
      <c r="AD36" s="3"/>
      <c r="AE36" s="4"/>
      <c r="AF36" s="4"/>
      <c r="AG36" s="4"/>
      <c r="AH36" s="57"/>
    </row>
    <row r="37" spans="1:44" s="10" customFormat="1" ht="20.25" x14ac:dyDescent="0.3">
      <c r="A37" s="9">
        <v>6</v>
      </c>
      <c r="B37" s="70"/>
      <c r="C37" s="6"/>
      <c r="D37" s="8"/>
      <c r="E37" s="6"/>
      <c r="F37" s="6"/>
      <c r="G37" s="6"/>
      <c r="H37" s="6"/>
      <c r="I37" s="6"/>
      <c r="J37" s="6"/>
      <c r="K37" s="6"/>
      <c r="L37" s="69" t="str">
        <f>($A$3)</f>
        <v>ifj. Farkas</v>
      </c>
      <c r="M37" s="6"/>
      <c r="N37" s="7">
        <v>1</v>
      </c>
      <c r="O37" s="58" t="s">
        <v>0</v>
      </c>
      <c r="P37" s="7">
        <v>2</v>
      </c>
      <c r="Q37" s="6"/>
      <c r="R37" s="6" t="str">
        <f>($A$5)</f>
        <v>Trecskó</v>
      </c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Q37" s="60"/>
    </row>
    <row r="38" spans="1:44" ht="20.25" x14ac:dyDescent="0.3">
      <c r="A38" s="56"/>
      <c r="B38" s="4"/>
      <c r="C38" s="2"/>
      <c r="D38" s="2"/>
      <c r="E38" s="6"/>
      <c r="F38" s="6"/>
      <c r="G38" s="6"/>
      <c r="H38" s="6"/>
      <c r="I38" s="6"/>
      <c r="J38" s="6"/>
      <c r="K38" s="2"/>
      <c r="L38" s="69" t="str">
        <f>($A$4)</f>
        <v>Lukács V.</v>
      </c>
      <c r="M38" s="2"/>
      <c r="N38" s="7">
        <v>1</v>
      </c>
      <c r="O38" s="58" t="s">
        <v>0</v>
      </c>
      <c r="P38" s="7">
        <v>2</v>
      </c>
      <c r="Q38" s="2"/>
      <c r="R38" s="6" t="str">
        <f>($A$10)</f>
        <v>Serák</v>
      </c>
      <c r="S38" s="6"/>
      <c r="T38" s="2"/>
      <c r="U38" s="2"/>
      <c r="V38" s="6"/>
      <c r="W38" s="2"/>
      <c r="X38" s="2"/>
      <c r="Y38" s="2"/>
      <c r="Z38" s="6"/>
      <c r="AA38" s="67"/>
      <c r="AB38" s="68"/>
      <c r="AC38" s="67"/>
      <c r="AD38" s="2"/>
      <c r="AE38" s="6"/>
      <c r="AF38" s="6"/>
      <c r="AG38" s="6"/>
      <c r="AH38" s="10"/>
      <c r="AI38" s="10"/>
      <c r="AJ38" s="10"/>
      <c r="AL38" s="10"/>
      <c r="AM38" s="10"/>
      <c r="AN38" s="10"/>
      <c r="AO38" s="10"/>
      <c r="AQ38" s="60"/>
    </row>
    <row r="39" spans="1:44" ht="20.25" x14ac:dyDescent="0.3">
      <c r="A39" s="56"/>
      <c r="B39" s="4"/>
      <c r="C39" s="2"/>
      <c r="D39" s="8"/>
      <c r="E39" s="6"/>
      <c r="F39" s="6"/>
      <c r="G39" s="6"/>
      <c r="H39" s="6"/>
      <c r="I39" s="6"/>
      <c r="J39" s="6"/>
      <c r="K39" s="2"/>
      <c r="L39" s="69" t="str">
        <f>($A$6)</f>
        <v>Szirmay</v>
      </c>
      <c r="M39" s="2"/>
      <c r="N39" s="7">
        <v>3</v>
      </c>
      <c r="O39" s="58" t="s">
        <v>0</v>
      </c>
      <c r="P39" s="7">
        <v>0</v>
      </c>
      <c r="Q39" s="6"/>
      <c r="R39" s="6" t="str">
        <f>($A$9)</f>
        <v>Éder</v>
      </c>
      <c r="S39" s="6"/>
      <c r="T39" s="87"/>
      <c r="U39" s="2"/>
      <c r="V39" s="6"/>
      <c r="W39" s="2"/>
      <c r="X39" s="87" t="s">
        <v>193</v>
      </c>
      <c r="Y39" s="2"/>
      <c r="Z39" s="6"/>
      <c r="AA39" s="6"/>
      <c r="AB39" s="6"/>
      <c r="AC39" s="6"/>
      <c r="AD39" s="2"/>
      <c r="AE39" s="6"/>
      <c r="AF39" s="6"/>
      <c r="AG39" s="6"/>
      <c r="AH39" s="10"/>
      <c r="AI39" s="10"/>
      <c r="AJ39" s="10"/>
      <c r="AL39" s="10"/>
      <c r="AM39" s="10"/>
      <c r="AN39" s="10"/>
      <c r="AO39" s="10"/>
      <c r="AQ39" s="60"/>
      <c r="AR39" s="10"/>
    </row>
    <row r="40" spans="1:44" ht="20.25" x14ac:dyDescent="0.3">
      <c r="A40" s="56"/>
      <c r="B40" s="4"/>
      <c r="C40" s="2"/>
      <c r="D40" s="2"/>
      <c r="E40" s="6"/>
      <c r="F40" s="6"/>
      <c r="G40" s="6"/>
      <c r="H40" s="6"/>
      <c r="I40" s="6"/>
      <c r="J40" s="6"/>
      <c r="K40" s="2"/>
      <c r="L40" s="69" t="str">
        <f>($A$7)</f>
        <v>Najror</v>
      </c>
      <c r="M40" s="2"/>
      <c r="N40" s="7">
        <v>0</v>
      </c>
      <c r="O40" s="58" t="s">
        <v>0</v>
      </c>
      <c r="P40" s="7">
        <v>3</v>
      </c>
      <c r="Q40" s="2"/>
      <c r="R40" s="6" t="str">
        <f>($A$8)</f>
        <v>Balla A.</v>
      </c>
      <c r="S40" s="6"/>
      <c r="T40" s="2"/>
      <c r="U40" s="2"/>
      <c r="V40" s="6"/>
      <c r="W40" s="2"/>
      <c r="X40" s="87" t="s">
        <v>193</v>
      </c>
      <c r="Y40" s="2"/>
      <c r="Z40" s="6"/>
      <c r="AA40" s="67"/>
      <c r="AB40" s="68"/>
      <c r="AC40" s="67"/>
      <c r="AD40" s="2"/>
      <c r="AE40" s="6"/>
      <c r="AF40" s="6"/>
      <c r="AG40" s="6"/>
      <c r="AH40" s="10"/>
      <c r="AI40" s="10"/>
      <c r="AJ40" s="10"/>
      <c r="AL40" s="10"/>
      <c r="AM40" s="10"/>
      <c r="AN40" s="10"/>
      <c r="AO40" s="10"/>
      <c r="AQ40" s="60"/>
    </row>
    <row r="41" spans="1:44" ht="3.75" customHeight="1" x14ac:dyDescent="0.3">
      <c r="A41" s="56"/>
      <c r="B41" s="4"/>
      <c r="C41" s="66"/>
      <c r="D41" s="5"/>
      <c r="E41" s="4"/>
      <c r="F41" s="4"/>
      <c r="G41" s="4"/>
      <c r="H41" s="4"/>
      <c r="I41" s="4"/>
      <c r="J41" s="4"/>
      <c r="K41" s="3"/>
      <c r="L41" s="3"/>
      <c r="M41" s="3"/>
      <c r="N41" s="65"/>
      <c r="O41" s="7"/>
      <c r="P41" s="59"/>
      <c r="Q41" s="64"/>
      <c r="R41" s="4"/>
      <c r="S41" s="4"/>
      <c r="T41" s="3"/>
      <c r="U41" s="3"/>
      <c r="V41" s="4"/>
      <c r="W41" s="3"/>
      <c r="X41" s="3"/>
      <c r="Y41" s="3"/>
      <c r="Z41" s="4"/>
      <c r="AA41" s="64"/>
      <c r="AB41" s="61"/>
      <c r="AC41" s="64"/>
      <c r="AD41" s="3"/>
      <c r="AE41" s="4"/>
      <c r="AF41" s="4"/>
      <c r="AG41" s="4"/>
      <c r="AH41" s="57"/>
    </row>
    <row r="42" spans="1:44" s="10" customFormat="1" ht="20.25" x14ac:dyDescent="0.3">
      <c r="A42" s="9">
        <v>7</v>
      </c>
      <c r="B42" s="70"/>
      <c r="C42" s="6"/>
      <c r="D42" s="8"/>
      <c r="E42" s="6"/>
      <c r="F42" s="6"/>
      <c r="G42" s="6"/>
      <c r="H42" s="6"/>
      <c r="I42" s="6"/>
      <c r="J42" s="6"/>
      <c r="K42" s="6"/>
      <c r="L42" s="69" t="str">
        <f>($A$3)</f>
        <v>ifj. Farkas</v>
      </c>
      <c r="M42" s="6"/>
      <c r="N42" s="7">
        <v>2</v>
      </c>
      <c r="O42" s="58" t="s">
        <v>0</v>
      </c>
      <c r="P42" s="7">
        <v>4</v>
      </c>
      <c r="Q42" s="6"/>
      <c r="R42" s="6" t="str">
        <f>($A$4)</f>
        <v>Lukács V.</v>
      </c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Q42" s="60"/>
    </row>
    <row r="43" spans="1:44" ht="20.25" x14ac:dyDescent="0.3">
      <c r="A43" s="56"/>
      <c r="B43" s="4"/>
      <c r="C43" s="2"/>
      <c r="D43" s="2"/>
      <c r="E43" s="6"/>
      <c r="F43" s="6"/>
      <c r="G43" s="6"/>
      <c r="H43" s="6"/>
      <c r="I43" s="6"/>
      <c r="J43" s="6"/>
      <c r="K43" s="2"/>
      <c r="L43" s="69" t="str">
        <f>($A$5)</f>
        <v>Trecskó</v>
      </c>
      <c r="M43" s="2"/>
      <c r="N43" s="7">
        <v>3</v>
      </c>
      <c r="O43" s="58" t="s">
        <v>0</v>
      </c>
      <c r="P43" s="7">
        <v>0</v>
      </c>
      <c r="Q43" s="2"/>
      <c r="R43" s="6" t="str">
        <f>($A$9)</f>
        <v>Éder</v>
      </c>
      <c r="S43" s="6"/>
      <c r="T43" s="87"/>
      <c r="U43" s="2"/>
      <c r="V43" s="6"/>
      <c r="W43" s="2"/>
      <c r="X43" s="87" t="s">
        <v>193</v>
      </c>
      <c r="Y43" s="2"/>
      <c r="Z43" s="6"/>
      <c r="AA43" s="67"/>
      <c r="AB43" s="68"/>
      <c r="AC43" s="67"/>
      <c r="AD43" s="2"/>
      <c r="AE43" s="6"/>
      <c r="AF43" s="6"/>
      <c r="AG43" s="6"/>
      <c r="AH43" s="10"/>
      <c r="AI43" s="10"/>
      <c r="AJ43" s="10"/>
      <c r="AL43" s="10"/>
      <c r="AM43" s="10"/>
      <c r="AN43" s="10"/>
      <c r="AO43" s="10"/>
      <c r="AQ43" s="60"/>
    </row>
    <row r="44" spans="1:44" ht="20.25" x14ac:dyDescent="0.3">
      <c r="A44" s="56"/>
      <c r="B44" s="4"/>
      <c r="C44" s="2"/>
      <c r="D44" s="8"/>
      <c r="E44" s="6"/>
      <c r="F44" s="6"/>
      <c r="G44" s="6"/>
      <c r="H44" s="6"/>
      <c r="I44" s="6"/>
      <c r="J44" s="6"/>
      <c r="K44" s="2"/>
      <c r="L44" s="69" t="str">
        <f>($A$6)</f>
        <v>Szirmay</v>
      </c>
      <c r="M44" s="2"/>
      <c r="N44" s="7">
        <v>2</v>
      </c>
      <c r="O44" s="58" t="s">
        <v>0</v>
      </c>
      <c r="P44" s="7">
        <v>1</v>
      </c>
      <c r="Q44" s="6"/>
      <c r="R44" s="6" t="str">
        <f>($A$8)</f>
        <v>Balla A.</v>
      </c>
      <c r="S44" s="6"/>
      <c r="T44" s="2"/>
      <c r="U44" s="2"/>
      <c r="V44" s="6"/>
      <c r="W44" s="2"/>
      <c r="X44" s="2"/>
      <c r="Y44" s="2"/>
      <c r="Z44" s="6"/>
      <c r="AA44" s="6"/>
      <c r="AB44" s="6"/>
      <c r="AC44" s="6"/>
      <c r="AD44" s="2"/>
      <c r="AE44" s="6"/>
      <c r="AF44" s="6"/>
      <c r="AG44" s="6"/>
      <c r="AH44" s="10"/>
      <c r="AI44" s="10"/>
      <c r="AJ44" s="10"/>
      <c r="AL44" s="10"/>
      <c r="AM44" s="10"/>
      <c r="AN44" s="10"/>
      <c r="AO44" s="10"/>
      <c r="AQ44" s="60"/>
      <c r="AR44" s="10"/>
    </row>
    <row r="45" spans="1:44" ht="20.25" x14ac:dyDescent="0.3">
      <c r="A45" s="56"/>
      <c r="B45" s="4"/>
      <c r="C45" s="2"/>
      <c r="D45" s="2"/>
      <c r="E45" s="6"/>
      <c r="F45" s="6"/>
      <c r="G45" s="6"/>
      <c r="H45" s="6"/>
      <c r="I45" s="6"/>
      <c r="J45" s="6"/>
      <c r="K45" s="2"/>
      <c r="L45" s="69" t="str">
        <f>($A$7)</f>
        <v>Najror</v>
      </c>
      <c r="M45" s="2"/>
      <c r="N45" s="7">
        <v>0</v>
      </c>
      <c r="O45" s="58" t="s">
        <v>0</v>
      </c>
      <c r="P45" s="7">
        <v>3</v>
      </c>
      <c r="Q45" s="2"/>
      <c r="R45" s="6" t="str">
        <f>($A$10)</f>
        <v>Serák</v>
      </c>
      <c r="S45" s="6"/>
      <c r="T45" s="2"/>
      <c r="U45" s="2"/>
      <c r="V45" s="6"/>
      <c r="W45" s="2"/>
      <c r="X45" s="87" t="s">
        <v>193</v>
      </c>
      <c r="Y45" s="2"/>
      <c r="Z45" s="6"/>
      <c r="AA45" s="67"/>
      <c r="AB45" s="68"/>
      <c r="AC45" s="67"/>
      <c r="AD45" s="2"/>
      <c r="AE45" s="6"/>
      <c r="AF45" s="6"/>
      <c r="AG45" s="6"/>
      <c r="AH45" s="10"/>
      <c r="AI45" s="10"/>
      <c r="AJ45" s="10"/>
      <c r="AL45" s="10"/>
      <c r="AM45" s="10"/>
      <c r="AN45" s="10"/>
      <c r="AO45" s="10"/>
      <c r="AQ45" s="60"/>
    </row>
    <row r="46" spans="1:44" ht="3.75" customHeight="1" x14ac:dyDescent="0.3">
      <c r="A46" s="56"/>
      <c r="B46" s="4"/>
      <c r="C46" s="66"/>
      <c r="D46" s="5"/>
      <c r="E46" s="4"/>
      <c r="F46" s="4"/>
      <c r="G46" s="4"/>
      <c r="H46" s="4"/>
      <c r="I46" s="4"/>
      <c r="J46" s="4"/>
      <c r="K46" s="3"/>
      <c r="L46" s="3"/>
      <c r="M46" s="3"/>
      <c r="N46" s="65"/>
      <c r="O46" s="7"/>
      <c r="P46" s="59"/>
      <c r="Q46" s="64"/>
      <c r="R46" s="4"/>
      <c r="S46" s="4"/>
      <c r="T46" s="3"/>
      <c r="U46" s="3"/>
      <c r="V46" s="4"/>
      <c r="W46" s="3"/>
      <c r="X46" s="3"/>
      <c r="Y46" s="3"/>
      <c r="Z46" s="4"/>
      <c r="AA46" s="64"/>
      <c r="AB46" s="61"/>
      <c r="AC46" s="64"/>
      <c r="AD46" s="3"/>
      <c r="AE46" s="4"/>
      <c r="AF46" s="4"/>
      <c r="AG46" s="4"/>
      <c r="AH46" s="57"/>
    </row>
    <row r="47" spans="1:44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</sheetData>
  <mergeCells count="1">
    <mergeCell ref="AI1:AO1"/>
  </mergeCells>
  <conditionalFormatting sqref="E4:E10 I3 I5:I10 M3:M4 M6:M10 Q3:Q5 Q7:Q10 U3:U6 U8:U10 Y3:Y7 Y9:Y10 AC3:AC8 AC10 AG3:AG9">
    <cfRule type="cellIs" dxfId="2" priority="1" stopIfTrue="1" operator="equal">
      <formula>"g"</formula>
    </cfRule>
    <cfRule type="cellIs" dxfId="1" priority="2" stopIfTrue="1" operator="equal">
      <formula>"d"</formula>
    </cfRule>
    <cfRule type="cellIs" dxfId="0" priority="3" stopIfTrue="1" operator="equal">
      <formula>"v"</formula>
    </cfRule>
  </conditionalFormatting>
  <printOptions horizontalCentered="1"/>
  <pageMargins left="0" right="0" top="0.39370078740157483" bottom="0.39370078740157483" header="0.51181102362204722" footer="0.51181102362204722"/>
  <pageSetup paperSize="9" fitToHeight="100" orientation="landscape" r:id="rId1"/>
  <headerFooter alignWithMargins="0">
    <oddFooter>&amp;L&amp;"Arial CE,Félkövér dőlt"&amp;9&gt;&gt; CARVER &lt;o-o&gt; product &lt;&lt;&amp;R&amp;"Arial CE,Dőlt"&amp;10&amp;F</oddFooter>
  </headerFooter>
  <rowBreaks count="1" manualBreakCount="1">
    <brk id="26" max="4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55"/>
  <sheetViews>
    <sheetView tabSelected="1" topLeftCell="A18" workbookViewId="0">
      <selection activeCell="L17" sqref="L17"/>
    </sheetView>
  </sheetViews>
  <sheetFormatPr defaultRowHeight="15" x14ac:dyDescent="0.25"/>
  <cols>
    <col min="1" max="16384" width="9.140625" style="77"/>
  </cols>
  <sheetData>
    <row r="1" spans="1:17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x14ac:dyDescent="0.25">
      <c r="A2" s="130" t="s">
        <v>162</v>
      </c>
      <c r="B2" s="13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x14ac:dyDescent="0.25">
      <c r="A3" s="86" t="s">
        <v>205</v>
      </c>
      <c r="B3" s="78"/>
      <c r="C3" s="131" t="s">
        <v>162</v>
      </c>
      <c r="D3" s="131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x14ac:dyDescent="0.25">
      <c r="A4" s="130" t="s">
        <v>180</v>
      </c>
      <c r="B4" s="130"/>
      <c r="C4" s="86" t="s">
        <v>211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x14ac:dyDescent="0.25">
      <c r="A5" s="78"/>
      <c r="B5" s="78"/>
      <c r="C5" s="78"/>
      <c r="D5" s="78"/>
      <c r="E5" s="132" t="s">
        <v>173</v>
      </c>
      <c r="F5" s="132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 x14ac:dyDescent="0.25">
      <c r="A6" s="130" t="s">
        <v>119</v>
      </c>
      <c r="B6" s="130"/>
      <c r="C6" s="78"/>
      <c r="D6" s="78"/>
      <c r="E6" s="86" t="s">
        <v>207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 x14ac:dyDescent="0.25">
      <c r="A7" s="86" t="s">
        <v>195</v>
      </c>
      <c r="B7" s="78"/>
      <c r="C7" s="131" t="s">
        <v>173</v>
      </c>
      <c r="D7" s="131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</row>
    <row r="8" spans="1:17" x14ac:dyDescent="0.25">
      <c r="A8" s="130" t="s">
        <v>173</v>
      </c>
      <c r="B8" s="130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17" x14ac:dyDescent="0.25">
      <c r="A9" s="78"/>
      <c r="B9" s="78"/>
      <c r="C9" s="78"/>
      <c r="D9" s="78"/>
      <c r="E9" s="80"/>
      <c r="F9" s="80"/>
      <c r="G9" s="133" t="s">
        <v>122</v>
      </c>
      <c r="H9" s="133"/>
      <c r="I9" s="78"/>
      <c r="J9" s="78"/>
      <c r="K9" s="78"/>
      <c r="L9" s="78"/>
      <c r="M9" s="78"/>
      <c r="N9" s="78"/>
      <c r="O9" s="78"/>
      <c r="P9" s="78"/>
      <c r="Q9" s="78"/>
    </row>
    <row r="10" spans="1:17" x14ac:dyDescent="0.25">
      <c r="A10" s="130" t="s">
        <v>169</v>
      </c>
      <c r="B10" s="130"/>
      <c r="C10" s="78"/>
      <c r="D10" s="78"/>
      <c r="E10" s="78"/>
      <c r="F10" s="78"/>
      <c r="G10" s="86" t="s">
        <v>209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7" x14ac:dyDescent="0.25">
      <c r="A11" s="86" t="s">
        <v>207</v>
      </c>
      <c r="B11" s="78"/>
      <c r="C11" s="131" t="s">
        <v>124</v>
      </c>
      <c r="D11" s="131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7" x14ac:dyDescent="0.25">
      <c r="A12" s="130" t="s">
        <v>124</v>
      </c>
      <c r="B12" s="130"/>
      <c r="C12" s="86" t="s">
        <v>207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7" x14ac:dyDescent="0.25">
      <c r="A13" s="78"/>
      <c r="B13" s="78"/>
      <c r="C13" s="78"/>
      <c r="D13" s="78"/>
      <c r="E13" s="132" t="s">
        <v>122</v>
      </c>
      <c r="F13" s="132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7" x14ac:dyDescent="0.25">
      <c r="A14" s="130" t="s">
        <v>122</v>
      </c>
      <c r="B14" s="130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7" x14ac:dyDescent="0.25">
      <c r="A15" s="86" t="s">
        <v>194</v>
      </c>
      <c r="B15" s="78"/>
      <c r="C15" s="131" t="s">
        <v>122</v>
      </c>
      <c r="D15" s="131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7" x14ac:dyDescent="0.25">
      <c r="A16" s="130" t="s">
        <v>181</v>
      </c>
      <c r="B16" s="130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ht="15.75" x14ac:dyDescent="0.25">
      <c r="A17" s="78"/>
      <c r="B17" s="78"/>
      <c r="C17" s="78"/>
      <c r="D17" s="78"/>
      <c r="E17" s="80"/>
      <c r="F17" s="80"/>
      <c r="G17" s="78"/>
      <c r="H17" s="78"/>
      <c r="I17" s="134" t="s">
        <v>172</v>
      </c>
      <c r="J17" s="134"/>
      <c r="K17" s="78"/>
      <c r="L17" s="94"/>
      <c r="M17" s="78"/>
      <c r="N17" s="78"/>
      <c r="O17" s="78"/>
      <c r="P17" s="78"/>
      <c r="Q17" s="78"/>
    </row>
    <row r="18" spans="1:17" x14ac:dyDescent="0.25">
      <c r="A18" s="130" t="s">
        <v>168</v>
      </c>
      <c r="B18" s="130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86" t="s">
        <v>201</v>
      </c>
      <c r="B19" s="78"/>
      <c r="C19" s="131" t="s">
        <v>168</v>
      </c>
      <c r="D19" s="131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x14ac:dyDescent="0.25">
      <c r="A20" s="130" t="s">
        <v>174</v>
      </c>
      <c r="B20" s="130"/>
      <c r="C20" s="86" t="s">
        <v>196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x14ac:dyDescent="0.25">
      <c r="A21" s="78"/>
      <c r="B21" s="78"/>
      <c r="C21" s="78"/>
      <c r="D21" s="78"/>
      <c r="E21" s="132" t="s">
        <v>116</v>
      </c>
      <c r="F21" s="132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x14ac:dyDescent="0.25">
      <c r="A22" s="130" t="s">
        <v>127</v>
      </c>
      <c r="B22" s="130"/>
      <c r="C22" s="78"/>
      <c r="D22" s="78"/>
      <c r="E22" s="86" t="s">
        <v>237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x14ac:dyDescent="0.25">
      <c r="A23" s="86" t="s">
        <v>213</v>
      </c>
      <c r="B23" s="78"/>
      <c r="C23" s="131" t="s">
        <v>116</v>
      </c>
      <c r="D23" s="131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x14ac:dyDescent="0.25">
      <c r="A24" s="130" t="s">
        <v>116</v>
      </c>
      <c r="B24" s="130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x14ac:dyDescent="0.25">
      <c r="A25" s="78"/>
      <c r="B25" s="78"/>
      <c r="C25" s="78"/>
      <c r="D25" s="78"/>
      <c r="E25" s="80"/>
      <c r="F25" s="80"/>
      <c r="G25" s="133" t="s">
        <v>172</v>
      </c>
      <c r="H25" s="133"/>
      <c r="I25" s="78"/>
      <c r="J25" s="78"/>
      <c r="K25" s="78"/>
      <c r="L25" s="78"/>
      <c r="M25" s="78"/>
      <c r="N25" s="78"/>
      <c r="O25" s="78"/>
      <c r="P25" s="78"/>
      <c r="Q25" s="78"/>
    </row>
    <row r="26" spans="1:17" x14ac:dyDescent="0.25">
      <c r="A26" s="130" t="s">
        <v>121</v>
      </c>
      <c r="B26" s="130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x14ac:dyDescent="0.25">
      <c r="A27" s="86" t="s">
        <v>209</v>
      </c>
      <c r="B27" s="78"/>
      <c r="C27" s="131" t="s">
        <v>117</v>
      </c>
      <c r="D27" s="131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x14ac:dyDescent="0.25">
      <c r="A28" s="130" t="s">
        <v>117</v>
      </c>
      <c r="B28" s="130"/>
      <c r="C28" s="86" t="s">
        <v>196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x14ac:dyDescent="0.25">
      <c r="A29" s="78"/>
      <c r="B29" s="78"/>
      <c r="C29" s="78"/>
      <c r="D29" s="78"/>
      <c r="E29" s="132" t="s">
        <v>172</v>
      </c>
      <c r="F29" s="132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x14ac:dyDescent="0.25">
      <c r="A30" s="130" t="s">
        <v>161</v>
      </c>
      <c r="B30" s="130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x14ac:dyDescent="0.25">
      <c r="A31" s="86" t="s">
        <v>196</v>
      </c>
      <c r="B31" s="78"/>
      <c r="C31" s="131" t="s">
        <v>172</v>
      </c>
      <c r="D31" s="131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x14ac:dyDescent="0.25">
      <c r="A32" s="130" t="s">
        <v>172</v>
      </c>
      <c r="B32" s="130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ht="15.75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138" t="s">
        <v>191</v>
      </c>
      <c r="M34" s="138"/>
      <c r="N34" s="138"/>
      <c r="O34" s="78"/>
      <c r="P34" s="78"/>
      <c r="Q34" s="78"/>
    </row>
    <row r="35" spans="1:17" x14ac:dyDescent="0.2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ht="15.75" x14ac:dyDescent="0.25">
      <c r="A36" s="135" t="s">
        <v>224</v>
      </c>
      <c r="B36" s="135"/>
      <c r="C36" s="135"/>
      <c r="D36" s="136"/>
      <c r="E36" s="81" t="s">
        <v>208</v>
      </c>
      <c r="F36" s="78"/>
      <c r="G36" s="78"/>
      <c r="H36" s="78"/>
      <c r="I36" s="78"/>
      <c r="J36" s="78"/>
      <c r="K36" s="78"/>
      <c r="L36" s="85" t="s">
        <v>25</v>
      </c>
      <c r="M36" s="137" t="s">
        <v>172</v>
      </c>
      <c r="N36" s="137"/>
      <c r="O36" s="78"/>
      <c r="P36" s="78"/>
      <c r="Q36" s="78"/>
    </row>
    <row r="37" spans="1:17" ht="15.75" x14ac:dyDescent="0.25">
      <c r="A37" s="135" t="s">
        <v>225</v>
      </c>
      <c r="B37" s="135"/>
      <c r="C37" s="135"/>
      <c r="D37" s="136"/>
      <c r="E37" s="81" t="s">
        <v>208</v>
      </c>
      <c r="F37" s="93" t="s">
        <v>218</v>
      </c>
      <c r="G37" s="78"/>
      <c r="H37" s="78"/>
      <c r="I37" s="78"/>
      <c r="J37" s="78"/>
      <c r="K37" s="78"/>
      <c r="L37" s="85" t="s">
        <v>24</v>
      </c>
      <c r="M37" s="137" t="s">
        <v>122</v>
      </c>
      <c r="N37" s="137"/>
      <c r="O37" s="129" t="s">
        <v>258</v>
      </c>
      <c r="P37" s="129"/>
      <c r="Q37" s="78"/>
    </row>
    <row r="38" spans="1:17" ht="15.75" x14ac:dyDescent="0.25">
      <c r="A38" s="135" t="s">
        <v>226</v>
      </c>
      <c r="B38" s="135"/>
      <c r="C38" s="135"/>
      <c r="D38" s="136"/>
      <c r="E38" s="81" t="s">
        <v>199</v>
      </c>
      <c r="F38" s="78"/>
      <c r="G38" s="78"/>
      <c r="H38" s="78"/>
      <c r="I38" s="78"/>
      <c r="J38" s="78"/>
      <c r="K38" s="78"/>
      <c r="L38" s="85" t="s">
        <v>23</v>
      </c>
      <c r="M38" s="137" t="s">
        <v>116</v>
      </c>
      <c r="N38" s="137"/>
      <c r="O38" s="78"/>
      <c r="P38" s="78"/>
      <c r="Q38" s="78"/>
    </row>
    <row r="39" spans="1:17" ht="15.75" x14ac:dyDescent="0.25">
      <c r="A39" s="135" t="s">
        <v>227</v>
      </c>
      <c r="B39" s="135"/>
      <c r="C39" s="135"/>
      <c r="D39" s="136"/>
      <c r="E39" s="81" t="s">
        <v>208</v>
      </c>
      <c r="F39" s="93" t="s">
        <v>218</v>
      </c>
      <c r="G39" s="78"/>
      <c r="H39" s="78"/>
      <c r="I39" s="78"/>
      <c r="J39" s="78"/>
      <c r="K39" s="78"/>
      <c r="L39" s="85" t="s">
        <v>22</v>
      </c>
      <c r="M39" s="139" t="s">
        <v>173</v>
      </c>
      <c r="N39" s="139"/>
      <c r="O39" s="78"/>
      <c r="P39" s="78"/>
      <c r="Q39" s="78"/>
    </row>
    <row r="40" spans="1:17" ht="15.75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85" t="s">
        <v>21</v>
      </c>
      <c r="M40" s="139" t="s">
        <v>162</v>
      </c>
      <c r="N40" s="139"/>
      <c r="O40" s="78"/>
      <c r="P40" s="78"/>
      <c r="Q40" s="78"/>
    </row>
    <row r="41" spans="1:17" ht="15.75" x14ac:dyDescent="0.25">
      <c r="A41" s="135" t="s">
        <v>241</v>
      </c>
      <c r="B41" s="135"/>
      <c r="C41" s="135"/>
      <c r="D41" s="136"/>
      <c r="E41" s="81" t="s">
        <v>207</v>
      </c>
      <c r="F41" s="78"/>
      <c r="G41" s="78"/>
      <c r="H41" s="78"/>
      <c r="I41" s="78"/>
      <c r="J41" s="78"/>
      <c r="K41" s="78"/>
      <c r="L41" s="85" t="s">
        <v>20</v>
      </c>
      <c r="M41" s="139" t="s">
        <v>117</v>
      </c>
      <c r="N41" s="139"/>
      <c r="O41" s="78"/>
      <c r="P41" s="78"/>
      <c r="Q41" s="78"/>
    </row>
    <row r="42" spans="1:17" ht="15.75" x14ac:dyDescent="0.25">
      <c r="A42" s="135" t="s">
        <v>236</v>
      </c>
      <c r="B42" s="135"/>
      <c r="C42" s="135"/>
      <c r="D42" s="136"/>
      <c r="E42" s="81" t="s">
        <v>195</v>
      </c>
      <c r="F42" s="78"/>
      <c r="G42" s="78"/>
      <c r="H42" s="78"/>
      <c r="I42" s="78"/>
      <c r="J42" s="78"/>
      <c r="K42" s="78"/>
      <c r="L42" s="85" t="s">
        <v>19</v>
      </c>
      <c r="M42" s="139" t="s">
        <v>124</v>
      </c>
      <c r="N42" s="139"/>
      <c r="O42" s="86" t="s">
        <v>246</v>
      </c>
      <c r="P42" s="78"/>
      <c r="Q42" s="78"/>
    </row>
    <row r="43" spans="1:17" ht="15.75" x14ac:dyDescent="0.25">
      <c r="A43" s="135" t="s">
        <v>228</v>
      </c>
      <c r="B43" s="135"/>
      <c r="C43" s="135"/>
      <c r="D43" s="136"/>
      <c r="E43" s="81" t="s">
        <v>208</v>
      </c>
      <c r="F43" s="93" t="s">
        <v>218</v>
      </c>
      <c r="G43" s="78"/>
      <c r="H43" s="78"/>
      <c r="I43" s="78"/>
      <c r="J43" s="78"/>
      <c r="K43" s="78"/>
      <c r="L43" s="85" t="s">
        <v>18</v>
      </c>
      <c r="M43" s="139" t="s">
        <v>168</v>
      </c>
      <c r="N43" s="139"/>
      <c r="O43" s="78"/>
      <c r="P43" s="78"/>
      <c r="Q43" s="78"/>
    </row>
    <row r="44" spans="1:17" ht="15.75" x14ac:dyDescent="0.25">
      <c r="A44" s="135" t="s">
        <v>229</v>
      </c>
      <c r="B44" s="135"/>
      <c r="C44" s="135"/>
      <c r="D44" s="136"/>
      <c r="E44" s="81" t="s">
        <v>208</v>
      </c>
      <c r="F44" s="93" t="s">
        <v>218</v>
      </c>
      <c r="G44" s="78"/>
      <c r="H44" s="78"/>
      <c r="I44" s="78"/>
      <c r="J44" s="78"/>
      <c r="K44" s="78"/>
      <c r="L44" s="85" t="s">
        <v>17</v>
      </c>
      <c r="M44" s="139" t="s">
        <v>121</v>
      </c>
      <c r="N44" s="139"/>
      <c r="O44" s="78"/>
      <c r="P44" s="78"/>
      <c r="Q44" s="78"/>
    </row>
    <row r="45" spans="1:17" ht="15.75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85" t="s">
        <v>16</v>
      </c>
      <c r="M45" s="139" t="s">
        <v>180</v>
      </c>
      <c r="N45" s="139"/>
      <c r="O45" s="86" t="s">
        <v>247</v>
      </c>
      <c r="P45" s="78"/>
      <c r="Q45" s="78"/>
    </row>
    <row r="46" spans="1:17" ht="15.75" x14ac:dyDescent="0.25">
      <c r="A46" s="135" t="s">
        <v>259</v>
      </c>
      <c r="B46" s="135"/>
      <c r="C46" s="135"/>
      <c r="D46" s="136"/>
      <c r="E46" s="81" t="s">
        <v>208</v>
      </c>
      <c r="F46" s="78"/>
      <c r="G46" s="78"/>
      <c r="H46" s="78"/>
      <c r="I46" s="78"/>
      <c r="J46" s="78"/>
      <c r="K46" s="78"/>
      <c r="L46" s="85" t="s">
        <v>15</v>
      </c>
      <c r="M46" s="139" t="s">
        <v>174</v>
      </c>
      <c r="N46" s="139"/>
      <c r="O46" s="86" t="s">
        <v>249</v>
      </c>
      <c r="P46" s="78"/>
      <c r="Q46" s="78"/>
    </row>
    <row r="47" spans="1:17" ht="15.75" x14ac:dyDescent="0.25">
      <c r="A47" s="135" t="s">
        <v>238</v>
      </c>
      <c r="B47" s="135"/>
      <c r="C47" s="135"/>
      <c r="D47" s="136"/>
      <c r="E47" s="81" t="s">
        <v>206</v>
      </c>
      <c r="F47" s="78"/>
      <c r="G47" s="78"/>
      <c r="H47" s="78"/>
      <c r="I47" s="78"/>
      <c r="J47" s="78"/>
      <c r="K47" s="78"/>
      <c r="L47" s="85" t="s">
        <v>14</v>
      </c>
      <c r="M47" s="139" t="s">
        <v>169</v>
      </c>
      <c r="N47" s="139"/>
      <c r="O47" s="78"/>
      <c r="P47" s="78"/>
      <c r="Q47" s="78"/>
    </row>
    <row r="48" spans="1:17" ht="15.75" x14ac:dyDescent="0.25">
      <c r="A48" s="129"/>
      <c r="B48" s="129"/>
      <c r="C48" s="129"/>
      <c r="D48" s="129"/>
      <c r="E48" s="78"/>
      <c r="F48" s="78"/>
      <c r="G48" s="78"/>
      <c r="H48" s="78"/>
      <c r="I48" s="78"/>
      <c r="J48" s="78"/>
      <c r="K48" s="78"/>
      <c r="L48" s="85" t="s">
        <v>13</v>
      </c>
      <c r="M48" s="139" t="s">
        <v>119</v>
      </c>
      <c r="N48" s="139"/>
      <c r="O48" s="78"/>
      <c r="P48" s="78"/>
      <c r="Q48" s="78"/>
    </row>
    <row r="49" spans="1:17" ht="15.75" x14ac:dyDescent="0.25">
      <c r="A49" s="135" t="s">
        <v>252</v>
      </c>
      <c r="B49" s="135"/>
      <c r="C49" s="135"/>
      <c r="D49" s="136"/>
      <c r="E49" s="81" t="s">
        <v>202</v>
      </c>
      <c r="F49" s="81" t="s">
        <v>46</v>
      </c>
      <c r="G49" s="78"/>
      <c r="H49" s="78"/>
      <c r="I49" s="78"/>
      <c r="J49" s="78"/>
      <c r="K49" s="78"/>
      <c r="L49" s="85" t="s">
        <v>12</v>
      </c>
      <c r="M49" s="139" t="s">
        <v>127</v>
      </c>
      <c r="N49" s="139"/>
      <c r="O49" s="78"/>
      <c r="P49" s="78"/>
      <c r="Q49" s="78"/>
    </row>
    <row r="50" spans="1:17" ht="15.75" x14ac:dyDescent="0.25">
      <c r="A50" s="135" t="s">
        <v>244</v>
      </c>
      <c r="B50" s="135"/>
      <c r="C50" s="135"/>
      <c r="D50" s="136"/>
      <c r="E50" s="81" t="s">
        <v>207</v>
      </c>
      <c r="F50" s="81" t="s">
        <v>47</v>
      </c>
      <c r="G50" s="78"/>
      <c r="H50" s="78"/>
      <c r="I50" s="78"/>
      <c r="J50" s="78"/>
      <c r="K50" s="78"/>
      <c r="L50" s="85" t="s">
        <v>11</v>
      </c>
      <c r="M50" s="139" t="s">
        <v>161</v>
      </c>
      <c r="N50" s="139"/>
      <c r="O50" s="78"/>
      <c r="P50" s="78"/>
      <c r="Q50" s="78"/>
    </row>
    <row r="51" spans="1:17" ht="15.75" x14ac:dyDescent="0.25">
      <c r="A51" s="135" t="s">
        <v>260</v>
      </c>
      <c r="B51" s="135"/>
      <c r="C51" s="135"/>
      <c r="D51" s="136"/>
      <c r="E51" s="81" t="s">
        <v>207</v>
      </c>
      <c r="F51" s="81" t="s">
        <v>48</v>
      </c>
      <c r="G51" s="78"/>
      <c r="H51" s="78"/>
      <c r="I51" s="78"/>
      <c r="J51" s="78"/>
      <c r="K51" s="78"/>
      <c r="L51" s="85" t="s">
        <v>10</v>
      </c>
      <c r="M51" s="139" t="s">
        <v>181</v>
      </c>
      <c r="N51" s="139"/>
      <c r="O51" s="78"/>
      <c r="P51" s="78"/>
      <c r="Q51" s="78"/>
    </row>
    <row r="52" spans="1:17" ht="15.75" x14ac:dyDescent="0.25">
      <c r="A52" s="135" t="s">
        <v>245</v>
      </c>
      <c r="B52" s="135"/>
      <c r="C52" s="135"/>
      <c r="D52" s="136"/>
      <c r="E52" s="81" t="s">
        <v>196</v>
      </c>
      <c r="F52" s="81" t="s">
        <v>49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ht="15.75" x14ac:dyDescent="0.25">
      <c r="A53" s="135" t="s">
        <v>248</v>
      </c>
      <c r="B53" s="135"/>
      <c r="C53" s="135"/>
      <c r="D53" s="136"/>
      <c r="E53" s="81" t="s">
        <v>207</v>
      </c>
      <c r="F53" s="81" t="s">
        <v>50</v>
      </c>
    </row>
    <row r="54" spans="1:17" ht="15.75" x14ac:dyDescent="0.25">
      <c r="A54" s="135" t="s">
        <v>233</v>
      </c>
      <c r="B54" s="135"/>
      <c r="C54" s="135"/>
      <c r="D54" s="136"/>
      <c r="E54" s="81" t="s">
        <v>207</v>
      </c>
      <c r="F54" s="81" t="s">
        <v>51</v>
      </c>
      <c r="G54" s="93" t="s">
        <v>218</v>
      </c>
    </row>
    <row r="55" spans="1:17" ht="15.75" x14ac:dyDescent="0.25">
      <c r="A55" s="135" t="s">
        <v>232</v>
      </c>
      <c r="B55" s="135"/>
      <c r="C55" s="135"/>
      <c r="D55" s="136"/>
      <c r="E55" s="81" t="s">
        <v>209</v>
      </c>
      <c r="F55" s="81" t="s">
        <v>52</v>
      </c>
      <c r="G55" s="93" t="s">
        <v>218</v>
      </c>
    </row>
  </sheetData>
  <mergeCells count="67">
    <mergeCell ref="A54:D54"/>
    <mergeCell ref="A55:D55"/>
    <mergeCell ref="A50:D50"/>
    <mergeCell ref="M50:N50"/>
    <mergeCell ref="A51:D51"/>
    <mergeCell ref="M51:N51"/>
    <mergeCell ref="A52:D52"/>
    <mergeCell ref="A53:D53"/>
    <mergeCell ref="A47:D47"/>
    <mergeCell ref="M47:N47"/>
    <mergeCell ref="A48:D48"/>
    <mergeCell ref="M48:N48"/>
    <mergeCell ref="A49:D49"/>
    <mergeCell ref="M49:N49"/>
    <mergeCell ref="A46:D46"/>
    <mergeCell ref="M46:N46"/>
    <mergeCell ref="A39:D39"/>
    <mergeCell ref="M39:N39"/>
    <mergeCell ref="M40:N40"/>
    <mergeCell ref="A41:D41"/>
    <mergeCell ref="M41:N41"/>
    <mergeCell ref="A42:D42"/>
    <mergeCell ref="M42:N42"/>
    <mergeCell ref="A43:D43"/>
    <mergeCell ref="M43:N43"/>
    <mergeCell ref="A44:D44"/>
    <mergeCell ref="M44:N44"/>
    <mergeCell ref="M45:N45"/>
    <mergeCell ref="A38:D38"/>
    <mergeCell ref="M38:N38"/>
    <mergeCell ref="A26:B26"/>
    <mergeCell ref="C27:D27"/>
    <mergeCell ref="A28:B28"/>
    <mergeCell ref="E29:F29"/>
    <mergeCell ref="A30:B30"/>
    <mergeCell ref="C31:D31"/>
    <mergeCell ref="A32:B32"/>
    <mergeCell ref="A36:D36"/>
    <mergeCell ref="M36:N36"/>
    <mergeCell ref="A37:D37"/>
    <mergeCell ref="M37:N37"/>
    <mergeCell ref="L34:N34"/>
    <mergeCell ref="A22:B22"/>
    <mergeCell ref="C23:D23"/>
    <mergeCell ref="A24:B24"/>
    <mergeCell ref="E13:F13"/>
    <mergeCell ref="I17:J17"/>
    <mergeCell ref="A18:B18"/>
    <mergeCell ref="C19:D19"/>
    <mergeCell ref="A20:B20"/>
    <mergeCell ref="E21:F21"/>
    <mergeCell ref="O37:P37"/>
    <mergeCell ref="A2:B2"/>
    <mergeCell ref="C3:D3"/>
    <mergeCell ref="A4:B4"/>
    <mergeCell ref="E5:F5"/>
    <mergeCell ref="A6:B6"/>
    <mergeCell ref="G9:H9"/>
    <mergeCell ref="A10:B10"/>
    <mergeCell ref="C11:D11"/>
    <mergeCell ref="C7:D7"/>
    <mergeCell ref="A8:B8"/>
    <mergeCell ref="A12:B12"/>
    <mergeCell ref="G25:H25"/>
    <mergeCell ref="A14:B14"/>
    <mergeCell ref="C15:D15"/>
    <mergeCell ref="A16:B16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5"/>
  <sheetViews>
    <sheetView workbookViewId="0">
      <selection activeCell="L17" sqref="L17"/>
    </sheetView>
  </sheetViews>
  <sheetFormatPr defaultRowHeight="15" x14ac:dyDescent="0.25"/>
  <cols>
    <col min="1" max="16384" width="9.140625" style="77"/>
  </cols>
  <sheetData>
    <row r="1" spans="1:17" x14ac:dyDescent="0.25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x14ac:dyDescent="0.25">
      <c r="A2" s="140" t="s">
        <v>133</v>
      </c>
      <c r="B2" s="130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</row>
    <row r="3" spans="1:17" x14ac:dyDescent="0.25">
      <c r="A3" s="86" t="s">
        <v>212</v>
      </c>
      <c r="B3" s="78"/>
      <c r="C3" s="131" t="s">
        <v>133</v>
      </c>
      <c r="D3" s="131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</row>
    <row r="4" spans="1:17" x14ac:dyDescent="0.25">
      <c r="A4" s="140" t="s">
        <v>183</v>
      </c>
      <c r="B4" s="130"/>
      <c r="C4" s="86" t="s">
        <v>213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7" x14ac:dyDescent="0.25">
      <c r="A5" s="78"/>
      <c r="B5" s="78"/>
      <c r="C5" s="78"/>
      <c r="D5" s="78"/>
      <c r="E5" s="132" t="s">
        <v>176</v>
      </c>
      <c r="F5" s="132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7" x14ac:dyDescent="0.25">
      <c r="A6" s="140" t="s">
        <v>136</v>
      </c>
      <c r="B6" s="130"/>
      <c r="C6" s="78"/>
      <c r="D6" s="78"/>
      <c r="E6" s="86" t="s">
        <v>206</v>
      </c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 x14ac:dyDescent="0.25">
      <c r="A7" s="86" t="s">
        <v>207</v>
      </c>
      <c r="B7" s="78"/>
      <c r="C7" s="131" t="s">
        <v>176</v>
      </c>
      <c r="D7" s="131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</row>
    <row r="8" spans="1:17" x14ac:dyDescent="0.25">
      <c r="A8" s="140" t="s">
        <v>176</v>
      </c>
      <c r="B8" s="130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</row>
    <row r="9" spans="1:17" x14ac:dyDescent="0.25">
      <c r="A9" s="78"/>
      <c r="B9" s="78"/>
      <c r="C9" s="78"/>
      <c r="D9" s="78"/>
      <c r="E9" s="80"/>
      <c r="F9" s="80"/>
      <c r="G9" s="133" t="s">
        <v>184</v>
      </c>
      <c r="H9" s="133"/>
      <c r="I9" s="78"/>
      <c r="J9" s="78"/>
      <c r="K9" s="78"/>
      <c r="L9" s="78"/>
      <c r="M9" s="78"/>
      <c r="N9" s="78"/>
      <c r="O9" s="78"/>
      <c r="P9" s="78"/>
      <c r="Q9" s="78"/>
    </row>
    <row r="10" spans="1:17" x14ac:dyDescent="0.25">
      <c r="A10" s="140" t="s">
        <v>170</v>
      </c>
      <c r="B10" s="130"/>
      <c r="C10" s="78"/>
      <c r="D10" s="78"/>
      <c r="E10" s="78"/>
      <c r="F10" s="78"/>
      <c r="G10" s="86" t="s">
        <v>201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7" x14ac:dyDescent="0.25">
      <c r="A11" s="86" t="s">
        <v>209</v>
      </c>
      <c r="B11" s="78"/>
      <c r="C11" s="131" t="s">
        <v>177</v>
      </c>
      <c r="D11" s="131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7" x14ac:dyDescent="0.25">
      <c r="A12" s="140" t="s">
        <v>177</v>
      </c>
      <c r="B12" s="130"/>
      <c r="C12" s="86" t="s">
        <v>211</v>
      </c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7" x14ac:dyDescent="0.25">
      <c r="A13" s="78"/>
      <c r="B13" s="78"/>
      <c r="C13" s="78"/>
      <c r="D13" s="78"/>
      <c r="E13" s="132" t="s">
        <v>184</v>
      </c>
      <c r="F13" s="132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7" x14ac:dyDescent="0.25">
      <c r="A14" s="140" t="s">
        <v>140</v>
      </c>
      <c r="B14" s="130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7" x14ac:dyDescent="0.25">
      <c r="A15" s="86" t="s">
        <v>196</v>
      </c>
      <c r="B15" s="78"/>
      <c r="C15" s="131" t="s">
        <v>184</v>
      </c>
      <c r="D15" s="131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7" x14ac:dyDescent="0.25">
      <c r="A16" s="140" t="s">
        <v>184</v>
      </c>
      <c r="B16" s="130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x14ac:dyDescent="0.25">
      <c r="A17" s="78"/>
      <c r="B17" s="78"/>
      <c r="C17" s="78"/>
      <c r="D17" s="78"/>
      <c r="E17" s="80"/>
      <c r="F17" s="80"/>
      <c r="G17" s="78"/>
      <c r="H17" s="78"/>
      <c r="I17" s="134" t="s">
        <v>184</v>
      </c>
      <c r="J17" s="134"/>
      <c r="K17" s="78"/>
      <c r="L17" s="78"/>
      <c r="M17" s="78"/>
      <c r="N17" s="78"/>
      <c r="O17" s="78"/>
      <c r="P17" s="78"/>
      <c r="Q17" s="78"/>
    </row>
    <row r="18" spans="1:17" x14ac:dyDescent="0.25">
      <c r="A18" s="140" t="s">
        <v>128</v>
      </c>
      <c r="B18" s="130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x14ac:dyDescent="0.25">
      <c r="A19" s="86" t="s">
        <v>214</v>
      </c>
      <c r="B19" s="78"/>
      <c r="C19" s="131" t="s">
        <v>128</v>
      </c>
      <c r="D19" s="131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x14ac:dyDescent="0.25">
      <c r="A20" s="140" t="s">
        <v>144</v>
      </c>
      <c r="B20" s="130"/>
      <c r="C20" s="86" t="s">
        <v>194</v>
      </c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x14ac:dyDescent="0.25">
      <c r="A21" s="78"/>
      <c r="B21" s="78"/>
      <c r="C21" s="78"/>
      <c r="D21" s="78"/>
      <c r="E21" s="132" t="s">
        <v>128</v>
      </c>
      <c r="F21" s="132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x14ac:dyDescent="0.25">
      <c r="A22" s="140" t="s">
        <v>165</v>
      </c>
      <c r="B22" s="130"/>
      <c r="C22" s="78"/>
      <c r="D22" s="78"/>
      <c r="E22" s="86" t="s">
        <v>196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x14ac:dyDescent="0.25">
      <c r="A23" s="86" t="s">
        <v>202</v>
      </c>
      <c r="B23" s="78"/>
      <c r="C23" s="131" t="s">
        <v>134</v>
      </c>
      <c r="D23" s="131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x14ac:dyDescent="0.25">
      <c r="A24" s="140" t="s">
        <v>134</v>
      </c>
      <c r="B24" s="130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x14ac:dyDescent="0.25">
      <c r="A25" s="78"/>
      <c r="B25" s="78"/>
      <c r="C25" s="78"/>
      <c r="D25" s="78"/>
      <c r="E25" s="80"/>
      <c r="F25" s="80"/>
      <c r="G25" s="133" t="s">
        <v>163</v>
      </c>
      <c r="H25" s="133"/>
      <c r="I25" s="78"/>
      <c r="J25" s="78"/>
      <c r="K25" s="78"/>
      <c r="L25" s="78"/>
      <c r="M25" s="78"/>
      <c r="N25" s="78"/>
      <c r="O25" s="78"/>
      <c r="P25" s="78"/>
      <c r="Q25" s="78"/>
    </row>
    <row r="26" spans="1:17" x14ac:dyDescent="0.25">
      <c r="A26" s="140" t="s">
        <v>163</v>
      </c>
      <c r="B26" s="130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x14ac:dyDescent="0.25">
      <c r="A27" s="86" t="s">
        <v>212</v>
      </c>
      <c r="B27" s="78"/>
      <c r="C27" s="131" t="s">
        <v>163</v>
      </c>
      <c r="D27" s="131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x14ac:dyDescent="0.25">
      <c r="A28" s="140" t="s">
        <v>182</v>
      </c>
      <c r="B28" s="130"/>
      <c r="C28" s="86" t="s">
        <v>201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x14ac:dyDescent="0.25">
      <c r="A29" s="78"/>
      <c r="B29" s="78"/>
      <c r="C29" s="78"/>
      <c r="D29" s="78"/>
      <c r="E29" s="132" t="s">
        <v>163</v>
      </c>
      <c r="F29" s="132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x14ac:dyDescent="0.25">
      <c r="A30" s="140" t="s">
        <v>164</v>
      </c>
      <c r="B30" s="130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x14ac:dyDescent="0.25">
      <c r="A31" s="86" t="s">
        <v>196</v>
      </c>
      <c r="B31" s="78"/>
      <c r="C31" s="131" t="s">
        <v>175</v>
      </c>
      <c r="D31" s="131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x14ac:dyDescent="0.25">
      <c r="A32" s="140" t="s">
        <v>175</v>
      </c>
      <c r="B32" s="130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ht="15.75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138" t="s">
        <v>190</v>
      </c>
      <c r="M34" s="138"/>
      <c r="N34" s="138"/>
      <c r="O34" s="78"/>
      <c r="P34" s="78"/>
      <c r="Q34" s="78"/>
    </row>
    <row r="35" spans="1:17" x14ac:dyDescent="0.2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ht="15.75" x14ac:dyDescent="0.25">
      <c r="A36" s="135" t="s">
        <v>220</v>
      </c>
      <c r="B36" s="135"/>
      <c r="C36" s="135"/>
      <c r="D36" s="136"/>
      <c r="E36" s="81" t="s">
        <v>209</v>
      </c>
      <c r="F36" s="93" t="s">
        <v>218</v>
      </c>
      <c r="G36" s="78"/>
      <c r="H36" s="78"/>
      <c r="I36" s="78"/>
      <c r="J36" s="78"/>
      <c r="K36" s="78"/>
      <c r="L36" s="85" t="s">
        <v>41</v>
      </c>
      <c r="M36" s="139" t="s">
        <v>184</v>
      </c>
      <c r="N36" s="139"/>
      <c r="O36" s="86" t="s">
        <v>255</v>
      </c>
      <c r="P36" s="78"/>
      <c r="Q36" s="78"/>
    </row>
    <row r="37" spans="1:17" ht="15.75" x14ac:dyDescent="0.25">
      <c r="A37" s="135" t="s">
        <v>221</v>
      </c>
      <c r="B37" s="135"/>
      <c r="C37" s="135"/>
      <c r="D37" s="136"/>
      <c r="E37" s="81" t="s">
        <v>209</v>
      </c>
      <c r="F37" s="93" t="s">
        <v>218</v>
      </c>
      <c r="G37" s="78"/>
      <c r="H37" s="78"/>
      <c r="I37" s="78"/>
      <c r="J37" s="78"/>
      <c r="K37" s="78"/>
      <c r="L37" s="85" t="s">
        <v>40</v>
      </c>
      <c r="M37" s="139" t="s">
        <v>163</v>
      </c>
      <c r="N37" s="139"/>
      <c r="O37" s="78"/>
      <c r="P37" s="78"/>
      <c r="Q37" s="78"/>
    </row>
    <row r="38" spans="1:17" ht="15.75" x14ac:dyDescent="0.25">
      <c r="A38" s="135" t="s">
        <v>223</v>
      </c>
      <c r="B38" s="135"/>
      <c r="C38" s="135"/>
      <c r="D38" s="136"/>
      <c r="E38" s="81" t="s">
        <v>208</v>
      </c>
      <c r="F38" s="78"/>
      <c r="G38" s="78"/>
      <c r="H38" s="78"/>
      <c r="I38" s="78"/>
      <c r="J38" s="78"/>
      <c r="K38" s="78"/>
      <c r="L38" s="85" t="s">
        <v>39</v>
      </c>
      <c r="M38" s="139" t="s">
        <v>176</v>
      </c>
      <c r="N38" s="139"/>
      <c r="O38" s="78"/>
      <c r="P38" s="78"/>
      <c r="Q38" s="78"/>
    </row>
    <row r="39" spans="1:17" ht="15.75" x14ac:dyDescent="0.25">
      <c r="A39" s="135" t="s">
        <v>222</v>
      </c>
      <c r="B39" s="135"/>
      <c r="C39" s="135"/>
      <c r="D39" s="136"/>
      <c r="E39" s="81" t="s">
        <v>209</v>
      </c>
      <c r="F39" s="93" t="s">
        <v>218</v>
      </c>
      <c r="G39" s="78"/>
      <c r="H39" s="78"/>
      <c r="I39" s="78"/>
      <c r="J39" s="78"/>
      <c r="K39" s="78"/>
      <c r="L39" s="85" t="s">
        <v>38</v>
      </c>
      <c r="M39" s="139" t="s">
        <v>128</v>
      </c>
      <c r="N39" s="139"/>
      <c r="O39" s="78"/>
      <c r="P39" s="78"/>
      <c r="Q39" s="78"/>
    </row>
    <row r="40" spans="1:17" ht="15.75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85" t="s">
        <v>37</v>
      </c>
      <c r="M40" s="139" t="s">
        <v>134</v>
      </c>
      <c r="N40" s="139"/>
      <c r="O40" s="78"/>
      <c r="P40" s="78"/>
      <c r="Q40" s="78"/>
    </row>
    <row r="41" spans="1:17" ht="15.75" x14ac:dyDescent="0.25">
      <c r="A41" s="135" t="s">
        <v>219</v>
      </c>
      <c r="B41" s="135"/>
      <c r="C41" s="135"/>
      <c r="D41" s="136"/>
      <c r="E41" s="81" t="s">
        <v>196</v>
      </c>
      <c r="F41" s="78"/>
      <c r="G41" s="78"/>
      <c r="H41" s="78"/>
      <c r="I41" s="78"/>
      <c r="J41" s="78"/>
      <c r="K41" s="78"/>
      <c r="L41" s="85" t="s">
        <v>36</v>
      </c>
      <c r="M41" s="139" t="s">
        <v>177</v>
      </c>
      <c r="N41" s="139"/>
      <c r="O41" s="86" t="s">
        <v>256</v>
      </c>
      <c r="P41" s="78"/>
      <c r="Q41" s="78"/>
    </row>
    <row r="42" spans="1:17" ht="15.75" x14ac:dyDescent="0.25">
      <c r="A42" s="135" t="s">
        <v>239</v>
      </c>
      <c r="B42" s="135"/>
      <c r="C42" s="135"/>
      <c r="D42" s="136"/>
      <c r="E42" s="81" t="s">
        <v>195</v>
      </c>
      <c r="F42" s="78"/>
      <c r="G42" s="78"/>
      <c r="H42" s="78"/>
      <c r="I42" s="78"/>
      <c r="J42" s="78"/>
      <c r="K42" s="78"/>
      <c r="L42" s="85" t="s">
        <v>35</v>
      </c>
      <c r="M42" s="139" t="s">
        <v>133</v>
      </c>
      <c r="N42" s="139"/>
      <c r="O42" s="78"/>
      <c r="P42" s="78"/>
      <c r="Q42" s="78"/>
    </row>
    <row r="43" spans="1:17" ht="15.75" x14ac:dyDescent="0.25">
      <c r="A43" s="135" t="s">
        <v>230</v>
      </c>
      <c r="B43" s="135"/>
      <c r="C43" s="135"/>
      <c r="D43" s="136"/>
      <c r="E43" s="81" t="s">
        <v>209</v>
      </c>
      <c r="F43" s="93" t="s">
        <v>218</v>
      </c>
      <c r="G43" s="78"/>
      <c r="H43" s="78"/>
      <c r="I43" s="78"/>
      <c r="J43" s="78"/>
      <c r="K43" s="78"/>
      <c r="L43" s="85" t="s">
        <v>34</v>
      </c>
      <c r="M43" s="139" t="s">
        <v>175</v>
      </c>
      <c r="N43" s="139"/>
      <c r="O43" s="78"/>
      <c r="P43" s="78"/>
      <c r="Q43" s="78"/>
    </row>
    <row r="44" spans="1:17" ht="15.75" x14ac:dyDescent="0.25">
      <c r="A44" s="135" t="s">
        <v>231</v>
      </c>
      <c r="B44" s="135"/>
      <c r="C44" s="135"/>
      <c r="D44" s="136"/>
      <c r="E44" s="81" t="s">
        <v>208</v>
      </c>
      <c r="F44" s="93" t="s">
        <v>218</v>
      </c>
      <c r="G44" s="78"/>
      <c r="H44" s="78"/>
      <c r="I44" s="78"/>
      <c r="J44" s="78"/>
      <c r="K44" s="78"/>
      <c r="L44" s="85" t="s">
        <v>33</v>
      </c>
      <c r="M44" s="139" t="s">
        <v>164</v>
      </c>
      <c r="N44" s="139"/>
      <c r="O44" s="86" t="s">
        <v>257</v>
      </c>
      <c r="P44" s="78"/>
      <c r="Q44" s="78"/>
    </row>
    <row r="45" spans="1:17" ht="15.75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85" t="s">
        <v>32</v>
      </c>
      <c r="M45" s="139" t="s">
        <v>140</v>
      </c>
      <c r="N45" s="139"/>
      <c r="O45" s="78"/>
      <c r="P45" s="78"/>
      <c r="Q45" s="78"/>
    </row>
    <row r="46" spans="1:17" ht="15.75" x14ac:dyDescent="0.25">
      <c r="A46" s="135" t="s">
        <v>243</v>
      </c>
      <c r="B46" s="135"/>
      <c r="C46" s="135"/>
      <c r="D46" s="136"/>
      <c r="E46" s="81" t="s">
        <v>196</v>
      </c>
      <c r="F46" s="78"/>
      <c r="G46" s="78"/>
      <c r="H46" s="78"/>
      <c r="I46" s="78"/>
      <c r="J46" s="78"/>
      <c r="K46" s="78"/>
      <c r="L46" s="85" t="s">
        <v>31</v>
      </c>
      <c r="M46" s="139" t="s">
        <v>144</v>
      </c>
      <c r="N46" s="139"/>
      <c r="O46" s="78"/>
      <c r="P46" s="78"/>
      <c r="Q46" s="78"/>
    </row>
    <row r="47" spans="1:17" ht="15.75" x14ac:dyDescent="0.25">
      <c r="A47" s="135" t="s">
        <v>240</v>
      </c>
      <c r="B47" s="135"/>
      <c r="C47" s="135"/>
      <c r="D47" s="136"/>
      <c r="E47" s="81" t="s">
        <v>205</v>
      </c>
      <c r="F47" s="78"/>
      <c r="G47" s="78"/>
      <c r="H47" s="78"/>
      <c r="I47" s="78"/>
      <c r="J47" s="78"/>
      <c r="K47" s="78"/>
      <c r="L47" s="85" t="s">
        <v>30</v>
      </c>
      <c r="M47" s="139" t="s">
        <v>136</v>
      </c>
      <c r="N47" s="139"/>
      <c r="O47" s="78"/>
      <c r="P47" s="78"/>
      <c r="Q47" s="78"/>
    </row>
    <row r="48" spans="1:17" ht="15.75" x14ac:dyDescent="0.25">
      <c r="A48" s="129"/>
      <c r="B48" s="129"/>
      <c r="C48" s="129"/>
      <c r="D48" s="129"/>
      <c r="E48" s="78"/>
      <c r="F48" s="78"/>
      <c r="G48" s="78"/>
      <c r="H48" s="78"/>
      <c r="I48" s="78"/>
      <c r="J48" s="78"/>
      <c r="K48" s="78"/>
      <c r="L48" s="85" t="s">
        <v>29</v>
      </c>
      <c r="M48" s="139" t="s">
        <v>170</v>
      </c>
      <c r="N48" s="139"/>
      <c r="O48" s="78"/>
      <c r="P48" s="78"/>
      <c r="Q48" s="78"/>
    </row>
    <row r="49" spans="1:17" ht="15.75" x14ac:dyDescent="0.25">
      <c r="A49" s="135" t="s">
        <v>251</v>
      </c>
      <c r="B49" s="135"/>
      <c r="C49" s="135"/>
      <c r="D49" s="136"/>
      <c r="E49" s="81" t="s">
        <v>217</v>
      </c>
      <c r="F49" s="81" t="s">
        <v>53</v>
      </c>
      <c r="G49" s="78"/>
      <c r="H49" s="78"/>
      <c r="I49" s="78"/>
      <c r="J49" s="78"/>
      <c r="K49" s="78"/>
      <c r="L49" s="85" t="s">
        <v>28</v>
      </c>
      <c r="M49" s="139" t="s">
        <v>165</v>
      </c>
      <c r="N49" s="139"/>
      <c r="O49" s="78"/>
      <c r="P49" s="78"/>
      <c r="Q49" s="78"/>
    </row>
    <row r="50" spans="1:17" ht="15.75" x14ac:dyDescent="0.25">
      <c r="A50" s="135" t="s">
        <v>253</v>
      </c>
      <c r="B50" s="135"/>
      <c r="C50" s="135"/>
      <c r="D50" s="136"/>
      <c r="E50" s="81" t="s">
        <v>213</v>
      </c>
      <c r="F50" s="81" t="s">
        <v>54</v>
      </c>
      <c r="G50" s="78"/>
      <c r="H50" s="78"/>
      <c r="I50" s="78"/>
      <c r="J50" s="78"/>
      <c r="K50" s="78"/>
      <c r="L50" s="85" t="s">
        <v>27</v>
      </c>
      <c r="M50" s="139" t="s">
        <v>182</v>
      </c>
      <c r="N50" s="139"/>
      <c r="O50" s="78"/>
      <c r="P50" s="78"/>
      <c r="Q50" s="78"/>
    </row>
    <row r="51" spans="1:17" ht="15.75" x14ac:dyDescent="0.25">
      <c r="A51" s="135" t="s">
        <v>250</v>
      </c>
      <c r="B51" s="135"/>
      <c r="C51" s="135"/>
      <c r="D51" s="136"/>
      <c r="E51" s="81" t="s">
        <v>207</v>
      </c>
      <c r="F51" s="81" t="s">
        <v>55</v>
      </c>
      <c r="G51" s="93" t="s">
        <v>218</v>
      </c>
      <c r="H51" s="78"/>
      <c r="I51" s="78"/>
      <c r="J51" s="78"/>
      <c r="K51" s="78"/>
      <c r="L51" s="85" t="s">
        <v>26</v>
      </c>
      <c r="M51" s="139" t="s">
        <v>183</v>
      </c>
      <c r="N51" s="139"/>
      <c r="O51" s="78"/>
      <c r="P51" s="78"/>
      <c r="Q51" s="78"/>
    </row>
    <row r="52" spans="1:17" ht="15.75" x14ac:dyDescent="0.25">
      <c r="A52" s="135" t="s">
        <v>254</v>
      </c>
      <c r="B52" s="135"/>
      <c r="C52" s="135"/>
      <c r="D52" s="136"/>
      <c r="E52" s="81" t="s">
        <v>206</v>
      </c>
      <c r="F52" s="81" t="s">
        <v>56</v>
      </c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ht="15.75" x14ac:dyDescent="0.25">
      <c r="A53" s="135" t="s">
        <v>242</v>
      </c>
      <c r="B53" s="135"/>
      <c r="C53" s="135"/>
      <c r="D53" s="136"/>
      <c r="E53" s="81" t="s">
        <v>209</v>
      </c>
      <c r="F53" s="81" t="s">
        <v>57</v>
      </c>
      <c r="G53" s="93" t="s">
        <v>218</v>
      </c>
    </row>
    <row r="54" spans="1:17" ht="15.75" x14ac:dyDescent="0.25">
      <c r="A54" s="135" t="s">
        <v>234</v>
      </c>
      <c r="B54" s="135"/>
      <c r="C54" s="135"/>
      <c r="D54" s="136"/>
      <c r="E54" s="81" t="s">
        <v>208</v>
      </c>
      <c r="F54" s="81" t="s">
        <v>58</v>
      </c>
      <c r="G54" s="93" t="s">
        <v>218</v>
      </c>
    </row>
    <row r="55" spans="1:17" ht="15.75" x14ac:dyDescent="0.25">
      <c r="A55" s="135" t="s">
        <v>235</v>
      </c>
      <c r="B55" s="135"/>
      <c r="C55" s="135"/>
      <c r="D55" s="136"/>
      <c r="E55" s="81" t="s">
        <v>209</v>
      </c>
      <c r="F55" s="81" t="s">
        <v>59</v>
      </c>
      <c r="G55" s="93" t="s">
        <v>218</v>
      </c>
    </row>
  </sheetData>
  <mergeCells count="66">
    <mergeCell ref="A54:D54"/>
    <mergeCell ref="A55:D55"/>
    <mergeCell ref="A50:D50"/>
    <mergeCell ref="M50:N50"/>
    <mergeCell ref="A51:D51"/>
    <mergeCell ref="M51:N51"/>
    <mergeCell ref="A52:D52"/>
    <mergeCell ref="A53:D53"/>
    <mergeCell ref="A47:D47"/>
    <mergeCell ref="M47:N47"/>
    <mergeCell ref="A48:D48"/>
    <mergeCell ref="M48:N48"/>
    <mergeCell ref="A49:D49"/>
    <mergeCell ref="M49:N49"/>
    <mergeCell ref="A46:D46"/>
    <mergeCell ref="M46:N46"/>
    <mergeCell ref="A39:D39"/>
    <mergeCell ref="M39:N39"/>
    <mergeCell ref="M40:N40"/>
    <mergeCell ref="A41:D41"/>
    <mergeCell ref="M41:N41"/>
    <mergeCell ref="A42:D42"/>
    <mergeCell ref="M42:N42"/>
    <mergeCell ref="A43:D43"/>
    <mergeCell ref="M43:N43"/>
    <mergeCell ref="A44:D44"/>
    <mergeCell ref="M44:N44"/>
    <mergeCell ref="M45:N45"/>
    <mergeCell ref="A38:D38"/>
    <mergeCell ref="M38:N38"/>
    <mergeCell ref="A26:B26"/>
    <mergeCell ref="C27:D27"/>
    <mergeCell ref="A28:B28"/>
    <mergeCell ref="E29:F29"/>
    <mergeCell ref="A30:B30"/>
    <mergeCell ref="C31:D31"/>
    <mergeCell ref="A32:B32"/>
    <mergeCell ref="A36:D36"/>
    <mergeCell ref="M36:N36"/>
    <mergeCell ref="A37:D37"/>
    <mergeCell ref="M37:N37"/>
    <mergeCell ref="L34:N34"/>
    <mergeCell ref="I17:J17"/>
    <mergeCell ref="A18:B18"/>
    <mergeCell ref="C19:D19"/>
    <mergeCell ref="A20:B20"/>
    <mergeCell ref="E21:F21"/>
    <mergeCell ref="A12:B12"/>
    <mergeCell ref="G25:H25"/>
    <mergeCell ref="A14:B14"/>
    <mergeCell ref="C15:D15"/>
    <mergeCell ref="A16:B16"/>
    <mergeCell ref="A22:B22"/>
    <mergeCell ref="C23:D23"/>
    <mergeCell ref="A24:B24"/>
    <mergeCell ref="E13:F13"/>
    <mergeCell ref="G9:H9"/>
    <mergeCell ref="A10:B10"/>
    <mergeCell ref="C11:D11"/>
    <mergeCell ref="C7:D7"/>
    <mergeCell ref="A8:B8"/>
    <mergeCell ref="A2:B2"/>
    <mergeCell ref="C3:D3"/>
    <mergeCell ref="A4:B4"/>
    <mergeCell ref="E5:F5"/>
    <mergeCell ref="A6:B6"/>
  </mergeCells>
  <pageMargins left="0.7" right="0.7" top="0.75" bottom="0.75" header="0.3" footer="0.3"/>
  <pageSetup paperSize="9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29"/>
  <sheetViews>
    <sheetView topLeftCell="A4" workbookViewId="0">
      <selection activeCell="Y2" sqref="Y2"/>
    </sheetView>
  </sheetViews>
  <sheetFormatPr defaultRowHeight="15" x14ac:dyDescent="0.25"/>
  <cols>
    <col min="14" max="23" width="4.5703125" customWidth="1"/>
  </cols>
  <sheetData>
    <row r="1" spans="1:24" ht="15.75" thickBot="1" x14ac:dyDescent="0.3"/>
    <row r="2" spans="1:24" x14ac:dyDescent="0.25">
      <c r="A2" s="150" t="s">
        <v>167</v>
      </c>
      <c r="B2" s="151"/>
      <c r="C2" s="145" t="s">
        <v>148</v>
      </c>
      <c r="D2" s="145" t="s">
        <v>149</v>
      </c>
      <c r="E2" s="145" t="s">
        <v>185</v>
      </c>
      <c r="F2" s="145" t="s">
        <v>151</v>
      </c>
      <c r="G2" s="145" t="s">
        <v>186</v>
      </c>
      <c r="H2" s="145" t="s">
        <v>153</v>
      </c>
      <c r="I2" s="145" t="s">
        <v>154</v>
      </c>
      <c r="J2" s="145" t="s">
        <v>155</v>
      </c>
      <c r="K2" s="145" t="s">
        <v>156</v>
      </c>
      <c r="L2" s="145" t="s">
        <v>157</v>
      </c>
      <c r="M2" s="156" t="s">
        <v>187</v>
      </c>
      <c r="N2" s="150" t="s">
        <v>188</v>
      </c>
      <c r="O2" s="178"/>
      <c r="P2" s="178"/>
      <c r="Q2" s="178"/>
      <c r="R2" s="178"/>
      <c r="S2" s="178"/>
      <c r="T2" s="178"/>
      <c r="U2" s="178"/>
      <c r="V2" s="178"/>
      <c r="W2" s="179"/>
      <c r="X2" s="173" t="s">
        <v>189</v>
      </c>
    </row>
    <row r="3" spans="1:24" x14ac:dyDescent="0.25">
      <c r="A3" s="152"/>
      <c r="B3" s="153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57"/>
      <c r="N3" s="152"/>
      <c r="O3" s="180"/>
      <c r="P3" s="180"/>
      <c r="Q3" s="180"/>
      <c r="R3" s="180"/>
      <c r="S3" s="180"/>
      <c r="T3" s="180"/>
      <c r="U3" s="180"/>
      <c r="V3" s="180"/>
      <c r="W3" s="181"/>
      <c r="X3" s="174"/>
    </row>
    <row r="4" spans="1:24" x14ac:dyDescent="0.25">
      <c r="A4" s="152"/>
      <c r="B4" s="153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57"/>
      <c r="N4" s="152"/>
      <c r="O4" s="180"/>
      <c r="P4" s="180"/>
      <c r="Q4" s="180"/>
      <c r="R4" s="180"/>
      <c r="S4" s="180"/>
      <c r="T4" s="180"/>
      <c r="U4" s="180"/>
      <c r="V4" s="180"/>
      <c r="W4" s="181"/>
      <c r="X4" s="174"/>
    </row>
    <row r="5" spans="1:24" x14ac:dyDescent="0.25">
      <c r="A5" s="152"/>
      <c r="B5" s="153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57"/>
      <c r="N5" s="152"/>
      <c r="O5" s="180"/>
      <c r="P5" s="180"/>
      <c r="Q5" s="180"/>
      <c r="R5" s="180"/>
      <c r="S5" s="180"/>
      <c r="T5" s="180"/>
      <c r="U5" s="180"/>
      <c r="V5" s="180"/>
      <c r="W5" s="181"/>
      <c r="X5" s="174"/>
    </row>
    <row r="6" spans="1:24" x14ac:dyDescent="0.25">
      <c r="A6" s="152"/>
      <c r="B6" s="153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57"/>
      <c r="N6" s="152"/>
      <c r="O6" s="180"/>
      <c r="P6" s="180"/>
      <c r="Q6" s="180"/>
      <c r="R6" s="180"/>
      <c r="S6" s="180"/>
      <c r="T6" s="180"/>
      <c r="U6" s="180"/>
      <c r="V6" s="180"/>
      <c r="W6" s="181"/>
      <c r="X6" s="174"/>
    </row>
    <row r="7" spans="1:24" x14ac:dyDescent="0.25">
      <c r="A7" s="154"/>
      <c r="B7" s="155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58"/>
      <c r="N7" s="152"/>
      <c r="O7" s="180"/>
      <c r="P7" s="180"/>
      <c r="Q7" s="180"/>
      <c r="R7" s="180"/>
      <c r="S7" s="180"/>
      <c r="T7" s="180"/>
      <c r="U7" s="180"/>
      <c r="V7" s="180"/>
      <c r="W7" s="181"/>
      <c r="X7" s="175"/>
    </row>
    <row r="8" spans="1:24" x14ac:dyDescent="0.25">
      <c r="A8" s="141" t="s">
        <v>148</v>
      </c>
      <c r="B8" s="142"/>
      <c r="C8" s="159" t="s">
        <v>192</v>
      </c>
      <c r="D8" s="148" t="s">
        <v>196</v>
      </c>
      <c r="E8" s="148" t="s">
        <v>196</v>
      </c>
      <c r="F8" s="148" t="s">
        <v>210</v>
      </c>
      <c r="G8" s="148" t="s">
        <v>194</v>
      </c>
      <c r="H8" s="148" t="s">
        <v>209</v>
      </c>
      <c r="I8" s="148" t="s">
        <v>194</v>
      </c>
      <c r="J8" s="148" t="s">
        <v>196</v>
      </c>
      <c r="K8" s="148" t="s">
        <v>207</v>
      </c>
      <c r="L8" s="148" t="s">
        <v>194</v>
      </c>
      <c r="M8" s="160" t="s">
        <v>194</v>
      </c>
      <c r="N8" s="163">
        <v>3</v>
      </c>
      <c r="O8" s="165">
        <v>6</v>
      </c>
      <c r="P8" s="165">
        <v>7</v>
      </c>
      <c r="Q8" s="165">
        <v>8</v>
      </c>
      <c r="R8" s="165">
        <v>11</v>
      </c>
      <c r="S8" s="165">
        <v>11</v>
      </c>
      <c r="T8" s="165">
        <v>14</v>
      </c>
      <c r="U8" s="165">
        <v>17</v>
      </c>
      <c r="V8" s="165">
        <v>18</v>
      </c>
      <c r="W8" s="171">
        <v>19</v>
      </c>
      <c r="X8" s="176" t="s">
        <v>23</v>
      </c>
    </row>
    <row r="9" spans="1:24" x14ac:dyDescent="0.25">
      <c r="A9" s="141"/>
      <c r="B9" s="142"/>
      <c r="C9" s="159"/>
      <c r="D9" s="148"/>
      <c r="E9" s="148"/>
      <c r="F9" s="148"/>
      <c r="G9" s="148"/>
      <c r="H9" s="148"/>
      <c r="I9" s="148"/>
      <c r="J9" s="148"/>
      <c r="K9" s="148"/>
      <c r="L9" s="148"/>
      <c r="M9" s="160"/>
      <c r="N9" s="164"/>
      <c r="O9" s="166"/>
      <c r="P9" s="166"/>
      <c r="Q9" s="166"/>
      <c r="R9" s="166"/>
      <c r="S9" s="166"/>
      <c r="T9" s="166"/>
      <c r="U9" s="166"/>
      <c r="V9" s="166"/>
      <c r="W9" s="177"/>
      <c r="X9" s="176"/>
    </row>
    <row r="10" spans="1:24" x14ac:dyDescent="0.25">
      <c r="A10" s="141" t="s">
        <v>149</v>
      </c>
      <c r="B10" s="142"/>
      <c r="C10" s="148" t="s">
        <v>196</v>
      </c>
      <c r="D10" s="159" t="s">
        <v>192</v>
      </c>
      <c r="E10" s="148" t="s">
        <v>215</v>
      </c>
      <c r="F10" s="148" t="s">
        <v>204</v>
      </c>
      <c r="G10" s="148" t="s">
        <v>196</v>
      </c>
      <c r="H10" s="148" t="s">
        <v>201</v>
      </c>
      <c r="I10" s="148" t="s">
        <v>208</v>
      </c>
      <c r="J10" s="148" t="s">
        <v>196</v>
      </c>
      <c r="K10" s="148" t="s">
        <v>203</v>
      </c>
      <c r="L10" s="148" t="s">
        <v>196</v>
      </c>
      <c r="M10" s="160" t="s">
        <v>205</v>
      </c>
      <c r="N10" s="163">
        <v>1</v>
      </c>
      <c r="O10" s="165">
        <v>4</v>
      </c>
      <c r="P10" s="165">
        <v>5</v>
      </c>
      <c r="Q10" s="165">
        <v>8</v>
      </c>
      <c r="R10" s="165">
        <v>11</v>
      </c>
      <c r="S10" s="165">
        <v>12</v>
      </c>
      <c r="T10" s="165">
        <v>12</v>
      </c>
      <c r="U10" s="165">
        <v>15</v>
      </c>
      <c r="V10" s="165">
        <v>16</v>
      </c>
      <c r="W10" s="171">
        <v>19</v>
      </c>
      <c r="X10" s="176" t="s">
        <v>24</v>
      </c>
    </row>
    <row r="11" spans="1:24" x14ac:dyDescent="0.25">
      <c r="A11" s="141"/>
      <c r="B11" s="142"/>
      <c r="C11" s="148"/>
      <c r="D11" s="159"/>
      <c r="E11" s="148"/>
      <c r="F11" s="148"/>
      <c r="G11" s="148"/>
      <c r="H11" s="148"/>
      <c r="I11" s="148"/>
      <c r="J11" s="148"/>
      <c r="K11" s="148"/>
      <c r="L11" s="148"/>
      <c r="M11" s="160"/>
      <c r="N11" s="164"/>
      <c r="O11" s="166"/>
      <c r="P11" s="166"/>
      <c r="Q11" s="166"/>
      <c r="R11" s="166"/>
      <c r="S11" s="166"/>
      <c r="T11" s="166"/>
      <c r="U11" s="166"/>
      <c r="V11" s="166"/>
      <c r="W11" s="177"/>
      <c r="X11" s="176"/>
    </row>
    <row r="12" spans="1:24" x14ac:dyDescent="0.25">
      <c r="A12" s="141" t="s">
        <v>185</v>
      </c>
      <c r="B12" s="142"/>
      <c r="C12" s="148" t="s">
        <v>196</v>
      </c>
      <c r="D12" s="148" t="s">
        <v>216</v>
      </c>
      <c r="E12" s="159" t="s">
        <v>192</v>
      </c>
      <c r="F12" s="148" t="s">
        <v>202</v>
      </c>
      <c r="G12" s="148" t="s">
        <v>200</v>
      </c>
      <c r="H12" s="148" t="s">
        <v>202</v>
      </c>
      <c r="I12" s="148" t="s">
        <v>205</v>
      </c>
      <c r="J12" s="148" t="s">
        <v>205</v>
      </c>
      <c r="K12" s="148" t="s">
        <v>197</v>
      </c>
      <c r="L12" s="148" t="s">
        <v>208</v>
      </c>
      <c r="M12" s="160" t="s">
        <v>205</v>
      </c>
      <c r="N12" s="163">
        <v>3</v>
      </c>
      <c r="O12" s="165">
        <v>6</v>
      </c>
      <c r="P12" s="165">
        <v>9</v>
      </c>
      <c r="Q12" s="165">
        <v>9</v>
      </c>
      <c r="R12" s="165">
        <v>9</v>
      </c>
      <c r="S12" s="165">
        <v>9</v>
      </c>
      <c r="T12" s="165">
        <v>9</v>
      </c>
      <c r="U12" s="165">
        <v>10</v>
      </c>
      <c r="V12" s="165">
        <v>13</v>
      </c>
      <c r="W12" s="171">
        <v>16</v>
      </c>
      <c r="X12" s="169" t="s">
        <v>22</v>
      </c>
    </row>
    <row r="13" spans="1:24" x14ac:dyDescent="0.25">
      <c r="A13" s="141"/>
      <c r="B13" s="142"/>
      <c r="C13" s="148"/>
      <c r="D13" s="148"/>
      <c r="E13" s="159"/>
      <c r="F13" s="148"/>
      <c r="G13" s="148"/>
      <c r="H13" s="148"/>
      <c r="I13" s="148"/>
      <c r="J13" s="148"/>
      <c r="K13" s="148"/>
      <c r="L13" s="148"/>
      <c r="M13" s="160"/>
      <c r="N13" s="164"/>
      <c r="O13" s="166"/>
      <c r="P13" s="166"/>
      <c r="Q13" s="166"/>
      <c r="R13" s="166"/>
      <c r="S13" s="166"/>
      <c r="T13" s="166"/>
      <c r="U13" s="166"/>
      <c r="V13" s="166"/>
      <c r="W13" s="177"/>
      <c r="X13" s="169"/>
    </row>
    <row r="14" spans="1:24" x14ac:dyDescent="0.25">
      <c r="A14" s="141" t="s">
        <v>151</v>
      </c>
      <c r="B14" s="142"/>
      <c r="C14" s="148" t="s">
        <v>211</v>
      </c>
      <c r="D14" s="148" t="s">
        <v>203</v>
      </c>
      <c r="E14" s="148" t="s">
        <v>201</v>
      </c>
      <c r="F14" s="159" t="s">
        <v>192</v>
      </c>
      <c r="G14" s="148" t="s">
        <v>210</v>
      </c>
      <c r="H14" s="148" t="s">
        <v>201</v>
      </c>
      <c r="I14" s="148" t="s">
        <v>202</v>
      </c>
      <c r="J14" s="148" t="s">
        <v>199</v>
      </c>
      <c r="K14" s="148" t="s">
        <v>194</v>
      </c>
      <c r="L14" s="148" t="s">
        <v>201</v>
      </c>
      <c r="M14" s="160" t="s">
        <v>208</v>
      </c>
      <c r="N14" s="163">
        <v>3</v>
      </c>
      <c r="O14" s="165">
        <v>3</v>
      </c>
      <c r="P14" s="165">
        <v>6</v>
      </c>
      <c r="Q14" s="165">
        <v>9</v>
      </c>
      <c r="R14" s="165">
        <v>12</v>
      </c>
      <c r="S14" s="165">
        <v>15</v>
      </c>
      <c r="T14" s="165">
        <v>15</v>
      </c>
      <c r="U14" s="165">
        <v>18</v>
      </c>
      <c r="V14" s="165">
        <v>21</v>
      </c>
      <c r="W14" s="171">
        <v>24</v>
      </c>
      <c r="X14" s="176" t="s">
        <v>25</v>
      </c>
    </row>
    <row r="15" spans="1:24" x14ac:dyDescent="0.25">
      <c r="A15" s="141"/>
      <c r="B15" s="142"/>
      <c r="C15" s="148"/>
      <c r="D15" s="148"/>
      <c r="E15" s="148"/>
      <c r="F15" s="159"/>
      <c r="G15" s="148"/>
      <c r="H15" s="148"/>
      <c r="I15" s="148"/>
      <c r="J15" s="148"/>
      <c r="K15" s="148"/>
      <c r="L15" s="148"/>
      <c r="M15" s="160"/>
      <c r="N15" s="164"/>
      <c r="O15" s="166"/>
      <c r="P15" s="166"/>
      <c r="Q15" s="166"/>
      <c r="R15" s="166"/>
      <c r="S15" s="166"/>
      <c r="T15" s="166"/>
      <c r="U15" s="166"/>
      <c r="V15" s="166"/>
      <c r="W15" s="177"/>
      <c r="X15" s="176"/>
    </row>
    <row r="16" spans="1:24" x14ac:dyDescent="0.25">
      <c r="A16" s="141" t="s">
        <v>186</v>
      </c>
      <c r="B16" s="142"/>
      <c r="C16" s="148" t="s">
        <v>195</v>
      </c>
      <c r="D16" s="148" t="s">
        <v>196</v>
      </c>
      <c r="E16" s="148" t="s">
        <v>199</v>
      </c>
      <c r="F16" s="148" t="s">
        <v>211</v>
      </c>
      <c r="G16" s="159" t="s">
        <v>192</v>
      </c>
      <c r="H16" s="148" t="s">
        <v>201</v>
      </c>
      <c r="I16" s="148" t="s">
        <v>201</v>
      </c>
      <c r="J16" s="148" t="s">
        <v>202</v>
      </c>
      <c r="K16" s="148" t="s">
        <v>196</v>
      </c>
      <c r="L16" s="148" t="s">
        <v>207</v>
      </c>
      <c r="M16" s="160" t="s">
        <v>201</v>
      </c>
      <c r="N16" s="163">
        <v>3</v>
      </c>
      <c r="O16" s="165">
        <v>6</v>
      </c>
      <c r="P16" s="165">
        <v>6</v>
      </c>
      <c r="Q16" s="165">
        <v>9</v>
      </c>
      <c r="R16" s="165">
        <v>10</v>
      </c>
      <c r="S16" s="165">
        <v>10</v>
      </c>
      <c r="T16" s="165">
        <v>13</v>
      </c>
      <c r="U16" s="165">
        <v>14</v>
      </c>
      <c r="V16" s="165">
        <v>15</v>
      </c>
      <c r="W16" s="171">
        <v>15</v>
      </c>
      <c r="X16" s="169" t="s">
        <v>21</v>
      </c>
    </row>
    <row r="17" spans="1:24" x14ac:dyDescent="0.25">
      <c r="A17" s="141"/>
      <c r="B17" s="142"/>
      <c r="C17" s="148"/>
      <c r="D17" s="148"/>
      <c r="E17" s="148"/>
      <c r="F17" s="148"/>
      <c r="G17" s="159"/>
      <c r="H17" s="148"/>
      <c r="I17" s="148"/>
      <c r="J17" s="148"/>
      <c r="K17" s="148"/>
      <c r="L17" s="148"/>
      <c r="M17" s="160"/>
      <c r="N17" s="164"/>
      <c r="O17" s="166"/>
      <c r="P17" s="166"/>
      <c r="Q17" s="166"/>
      <c r="R17" s="166"/>
      <c r="S17" s="166"/>
      <c r="T17" s="166"/>
      <c r="U17" s="166"/>
      <c r="V17" s="166"/>
      <c r="W17" s="177"/>
      <c r="X17" s="169"/>
    </row>
    <row r="18" spans="1:24" x14ac:dyDescent="0.25">
      <c r="A18" s="141" t="s">
        <v>153</v>
      </c>
      <c r="B18" s="142"/>
      <c r="C18" s="148" t="s">
        <v>208</v>
      </c>
      <c r="D18" s="148" t="s">
        <v>202</v>
      </c>
      <c r="E18" s="148" t="s">
        <v>201</v>
      </c>
      <c r="F18" s="148" t="s">
        <v>202</v>
      </c>
      <c r="G18" s="148" t="s">
        <v>202</v>
      </c>
      <c r="H18" s="159" t="s">
        <v>192</v>
      </c>
      <c r="I18" s="148" t="s">
        <v>202</v>
      </c>
      <c r="J18" s="148" t="s">
        <v>194</v>
      </c>
      <c r="K18" s="148" t="s">
        <v>196</v>
      </c>
      <c r="L18" s="148" t="s">
        <v>210</v>
      </c>
      <c r="M18" s="160" t="s">
        <v>207</v>
      </c>
      <c r="N18" s="163">
        <v>0</v>
      </c>
      <c r="O18" s="165">
        <v>0</v>
      </c>
      <c r="P18" s="165">
        <v>3</v>
      </c>
      <c r="Q18" s="165">
        <v>3</v>
      </c>
      <c r="R18" s="165">
        <v>6</v>
      </c>
      <c r="S18" s="165">
        <v>7</v>
      </c>
      <c r="T18" s="165">
        <v>10</v>
      </c>
      <c r="U18" s="165">
        <v>11</v>
      </c>
      <c r="V18" s="165">
        <v>14</v>
      </c>
      <c r="W18" s="171">
        <v>14</v>
      </c>
      <c r="X18" s="169" t="s">
        <v>19</v>
      </c>
    </row>
    <row r="19" spans="1:24" x14ac:dyDescent="0.25">
      <c r="A19" s="141"/>
      <c r="B19" s="142"/>
      <c r="C19" s="148"/>
      <c r="D19" s="148"/>
      <c r="E19" s="148"/>
      <c r="F19" s="148"/>
      <c r="G19" s="148"/>
      <c r="H19" s="159"/>
      <c r="I19" s="148"/>
      <c r="J19" s="148"/>
      <c r="K19" s="148"/>
      <c r="L19" s="148"/>
      <c r="M19" s="160"/>
      <c r="N19" s="164"/>
      <c r="O19" s="166"/>
      <c r="P19" s="166"/>
      <c r="Q19" s="166"/>
      <c r="R19" s="166"/>
      <c r="S19" s="166"/>
      <c r="T19" s="166"/>
      <c r="U19" s="166"/>
      <c r="V19" s="166"/>
      <c r="W19" s="177"/>
      <c r="X19" s="169"/>
    </row>
    <row r="20" spans="1:24" x14ac:dyDescent="0.25">
      <c r="A20" s="141" t="s">
        <v>154</v>
      </c>
      <c r="B20" s="142"/>
      <c r="C20" s="148" t="s">
        <v>195</v>
      </c>
      <c r="D20" s="148" t="s">
        <v>209</v>
      </c>
      <c r="E20" s="148" t="s">
        <v>206</v>
      </c>
      <c r="F20" s="148" t="s">
        <v>201</v>
      </c>
      <c r="G20" s="148" t="s">
        <v>202</v>
      </c>
      <c r="H20" s="148" t="s">
        <v>201</v>
      </c>
      <c r="I20" s="159" t="s">
        <v>192</v>
      </c>
      <c r="J20" s="148" t="s">
        <v>196</v>
      </c>
      <c r="K20" s="148" t="s">
        <v>217</v>
      </c>
      <c r="L20" s="148" t="s">
        <v>201</v>
      </c>
      <c r="M20" s="160" t="s">
        <v>199</v>
      </c>
      <c r="N20" s="163">
        <v>0</v>
      </c>
      <c r="O20" s="165">
        <v>3</v>
      </c>
      <c r="P20" s="165">
        <v>3</v>
      </c>
      <c r="Q20" s="165">
        <v>3</v>
      </c>
      <c r="R20" s="165">
        <v>3</v>
      </c>
      <c r="S20" s="165">
        <v>6</v>
      </c>
      <c r="T20" s="165">
        <v>9</v>
      </c>
      <c r="U20" s="165">
        <v>10</v>
      </c>
      <c r="V20" s="165">
        <v>11</v>
      </c>
      <c r="W20" s="171">
        <v>14</v>
      </c>
      <c r="X20" s="169" t="s">
        <v>20</v>
      </c>
    </row>
    <row r="21" spans="1:24" x14ac:dyDescent="0.25">
      <c r="A21" s="141"/>
      <c r="B21" s="142"/>
      <c r="C21" s="148"/>
      <c r="D21" s="148"/>
      <c r="E21" s="148"/>
      <c r="F21" s="148"/>
      <c r="G21" s="148"/>
      <c r="H21" s="148"/>
      <c r="I21" s="159"/>
      <c r="J21" s="148"/>
      <c r="K21" s="148"/>
      <c r="L21" s="148"/>
      <c r="M21" s="160"/>
      <c r="N21" s="164"/>
      <c r="O21" s="166"/>
      <c r="P21" s="166"/>
      <c r="Q21" s="166"/>
      <c r="R21" s="166"/>
      <c r="S21" s="166"/>
      <c r="T21" s="166"/>
      <c r="U21" s="166"/>
      <c r="V21" s="166"/>
      <c r="W21" s="177"/>
      <c r="X21" s="169"/>
    </row>
    <row r="22" spans="1:24" x14ac:dyDescent="0.25">
      <c r="A22" s="141" t="s">
        <v>155</v>
      </c>
      <c r="B22" s="142"/>
      <c r="C22" s="148" t="s">
        <v>196</v>
      </c>
      <c r="D22" s="148" t="s">
        <v>196</v>
      </c>
      <c r="E22" s="148" t="s">
        <v>206</v>
      </c>
      <c r="F22" s="148" t="s">
        <v>200</v>
      </c>
      <c r="G22" s="148" t="s">
        <v>201</v>
      </c>
      <c r="H22" s="148" t="s">
        <v>195</v>
      </c>
      <c r="I22" s="148" t="s">
        <v>196</v>
      </c>
      <c r="J22" s="159" t="s">
        <v>192</v>
      </c>
      <c r="K22" s="148" t="s">
        <v>201</v>
      </c>
      <c r="L22" s="148" t="s">
        <v>211</v>
      </c>
      <c r="M22" s="160" t="s">
        <v>202</v>
      </c>
      <c r="N22" s="163">
        <v>0</v>
      </c>
      <c r="O22" s="165">
        <v>0</v>
      </c>
      <c r="P22" s="165">
        <v>1</v>
      </c>
      <c r="Q22" s="165">
        <v>2</v>
      </c>
      <c r="R22" s="165">
        <v>2</v>
      </c>
      <c r="S22" s="165">
        <v>2</v>
      </c>
      <c r="T22" s="165">
        <v>5</v>
      </c>
      <c r="U22" s="165">
        <v>6</v>
      </c>
      <c r="V22" s="165">
        <v>6</v>
      </c>
      <c r="W22" s="171">
        <v>9</v>
      </c>
      <c r="X22" s="169" t="s">
        <v>18</v>
      </c>
    </row>
    <row r="23" spans="1:24" x14ac:dyDescent="0.25">
      <c r="A23" s="141"/>
      <c r="B23" s="142"/>
      <c r="C23" s="148"/>
      <c r="D23" s="148"/>
      <c r="E23" s="148"/>
      <c r="F23" s="148"/>
      <c r="G23" s="148"/>
      <c r="H23" s="148"/>
      <c r="I23" s="148"/>
      <c r="J23" s="159"/>
      <c r="K23" s="148"/>
      <c r="L23" s="148"/>
      <c r="M23" s="160"/>
      <c r="N23" s="164"/>
      <c r="O23" s="166"/>
      <c r="P23" s="166"/>
      <c r="Q23" s="166"/>
      <c r="R23" s="166"/>
      <c r="S23" s="166"/>
      <c r="T23" s="166"/>
      <c r="U23" s="166"/>
      <c r="V23" s="166"/>
      <c r="W23" s="177"/>
      <c r="X23" s="169"/>
    </row>
    <row r="24" spans="1:24" x14ac:dyDescent="0.25">
      <c r="A24" s="141" t="s">
        <v>156</v>
      </c>
      <c r="B24" s="142"/>
      <c r="C24" s="148" t="s">
        <v>207</v>
      </c>
      <c r="D24" s="148" t="s">
        <v>204</v>
      </c>
      <c r="E24" s="148" t="s">
        <v>198</v>
      </c>
      <c r="F24" s="148" t="s">
        <v>195</v>
      </c>
      <c r="G24" s="148" t="s">
        <v>196</v>
      </c>
      <c r="H24" s="148" t="s">
        <v>196</v>
      </c>
      <c r="I24" s="148" t="s">
        <v>217</v>
      </c>
      <c r="J24" s="148" t="s">
        <v>202</v>
      </c>
      <c r="K24" s="159" t="s">
        <v>192</v>
      </c>
      <c r="L24" s="148" t="s">
        <v>201</v>
      </c>
      <c r="M24" s="160" t="s">
        <v>196</v>
      </c>
      <c r="N24" s="163">
        <v>0</v>
      </c>
      <c r="O24" s="165">
        <v>0</v>
      </c>
      <c r="P24" s="165">
        <v>1</v>
      </c>
      <c r="Q24" s="165">
        <v>2</v>
      </c>
      <c r="R24" s="165">
        <v>5</v>
      </c>
      <c r="S24" s="165">
        <v>5</v>
      </c>
      <c r="T24" s="165">
        <v>6</v>
      </c>
      <c r="U24" s="165">
        <v>7</v>
      </c>
      <c r="V24" s="165">
        <v>8</v>
      </c>
      <c r="W24" s="171">
        <v>8</v>
      </c>
      <c r="X24" s="169" t="s">
        <v>17</v>
      </c>
    </row>
    <row r="25" spans="1:24" x14ac:dyDescent="0.25">
      <c r="A25" s="141"/>
      <c r="B25" s="142"/>
      <c r="C25" s="148"/>
      <c r="D25" s="148"/>
      <c r="E25" s="148"/>
      <c r="F25" s="148"/>
      <c r="G25" s="148"/>
      <c r="H25" s="148"/>
      <c r="I25" s="148"/>
      <c r="J25" s="148"/>
      <c r="K25" s="159"/>
      <c r="L25" s="148"/>
      <c r="M25" s="160"/>
      <c r="N25" s="164"/>
      <c r="O25" s="166"/>
      <c r="P25" s="166"/>
      <c r="Q25" s="166"/>
      <c r="R25" s="166"/>
      <c r="S25" s="166"/>
      <c r="T25" s="166"/>
      <c r="U25" s="166"/>
      <c r="V25" s="166"/>
      <c r="W25" s="177"/>
      <c r="X25" s="169"/>
    </row>
    <row r="26" spans="1:24" x14ac:dyDescent="0.25">
      <c r="A26" s="141" t="s">
        <v>157</v>
      </c>
      <c r="B26" s="142"/>
      <c r="C26" s="148" t="s">
        <v>195</v>
      </c>
      <c r="D26" s="148" t="s">
        <v>196</v>
      </c>
      <c r="E26" s="148" t="s">
        <v>209</v>
      </c>
      <c r="F26" s="148" t="s">
        <v>202</v>
      </c>
      <c r="G26" s="148" t="s">
        <v>207</v>
      </c>
      <c r="H26" s="148" t="s">
        <v>211</v>
      </c>
      <c r="I26" s="148" t="s">
        <v>202</v>
      </c>
      <c r="J26" s="148" t="s">
        <v>210</v>
      </c>
      <c r="K26" s="148" t="s">
        <v>202</v>
      </c>
      <c r="L26" s="159" t="s">
        <v>192</v>
      </c>
      <c r="M26" s="160" t="s">
        <v>196</v>
      </c>
      <c r="N26" s="163">
        <v>1</v>
      </c>
      <c r="O26" s="165">
        <v>1</v>
      </c>
      <c r="P26" s="165">
        <v>2</v>
      </c>
      <c r="Q26" s="165">
        <v>2</v>
      </c>
      <c r="R26" s="165">
        <v>5</v>
      </c>
      <c r="S26" s="165">
        <v>5</v>
      </c>
      <c r="T26" s="165">
        <v>5</v>
      </c>
      <c r="U26" s="165">
        <v>6</v>
      </c>
      <c r="V26" s="165">
        <v>6</v>
      </c>
      <c r="W26" s="171">
        <v>6</v>
      </c>
      <c r="X26" s="169" t="s">
        <v>16</v>
      </c>
    </row>
    <row r="27" spans="1:24" x14ac:dyDescent="0.25">
      <c r="A27" s="141"/>
      <c r="B27" s="142"/>
      <c r="C27" s="148"/>
      <c r="D27" s="148"/>
      <c r="E27" s="148"/>
      <c r="F27" s="148"/>
      <c r="G27" s="148"/>
      <c r="H27" s="148"/>
      <c r="I27" s="148"/>
      <c r="J27" s="148"/>
      <c r="K27" s="148"/>
      <c r="L27" s="159"/>
      <c r="M27" s="160"/>
      <c r="N27" s="164"/>
      <c r="O27" s="166"/>
      <c r="P27" s="166"/>
      <c r="Q27" s="166"/>
      <c r="R27" s="166"/>
      <c r="S27" s="166"/>
      <c r="T27" s="166"/>
      <c r="U27" s="166"/>
      <c r="V27" s="166"/>
      <c r="W27" s="177"/>
      <c r="X27" s="169"/>
    </row>
    <row r="28" spans="1:24" x14ac:dyDescent="0.25">
      <c r="A28" s="141" t="s">
        <v>187</v>
      </c>
      <c r="B28" s="142"/>
      <c r="C28" s="148" t="s">
        <v>195</v>
      </c>
      <c r="D28" s="148" t="s">
        <v>206</v>
      </c>
      <c r="E28" s="148" t="s">
        <v>206</v>
      </c>
      <c r="F28" s="148" t="s">
        <v>209</v>
      </c>
      <c r="G28" s="148" t="s">
        <v>202</v>
      </c>
      <c r="H28" s="148" t="s">
        <v>207</v>
      </c>
      <c r="I28" s="148" t="s">
        <v>200</v>
      </c>
      <c r="J28" s="148" t="s">
        <v>201</v>
      </c>
      <c r="K28" s="148" t="s">
        <v>196</v>
      </c>
      <c r="L28" s="148" t="s">
        <v>196</v>
      </c>
      <c r="M28" s="161" t="s">
        <v>192</v>
      </c>
      <c r="N28" s="163">
        <v>0</v>
      </c>
      <c r="O28" s="165">
        <v>1</v>
      </c>
      <c r="P28" s="165">
        <v>2</v>
      </c>
      <c r="Q28" s="165">
        <v>5</v>
      </c>
      <c r="R28" s="165">
        <v>5</v>
      </c>
      <c r="S28" s="165">
        <v>6</v>
      </c>
      <c r="T28" s="165">
        <v>6</v>
      </c>
      <c r="U28" s="165">
        <v>6</v>
      </c>
      <c r="V28" s="165">
        <v>6</v>
      </c>
      <c r="W28" s="171">
        <v>6</v>
      </c>
      <c r="X28" s="169" t="s">
        <v>15</v>
      </c>
    </row>
    <row r="29" spans="1:24" ht="15.75" thickBot="1" x14ac:dyDescent="0.3">
      <c r="A29" s="143"/>
      <c r="B29" s="144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62"/>
      <c r="N29" s="167"/>
      <c r="O29" s="168"/>
      <c r="P29" s="168"/>
      <c r="Q29" s="168"/>
      <c r="R29" s="168"/>
      <c r="S29" s="168"/>
      <c r="T29" s="168"/>
      <c r="U29" s="168"/>
      <c r="V29" s="168"/>
      <c r="W29" s="172"/>
      <c r="X29" s="170"/>
    </row>
  </sheetData>
  <mergeCells count="267">
    <mergeCell ref="X24:X25"/>
    <mergeCell ref="X26:X27"/>
    <mergeCell ref="X28:X29"/>
    <mergeCell ref="W28:W29"/>
    <mergeCell ref="X2:X7"/>
    <mergeCell ref="X8:X9"/>
    <mergeCell ref="X10:X11"/>
    <mergeCell ref="X12:X13"/>
    <mergeCell ref="X14:X15"/>
    <mergeCell ref="X16:X17"/>
    <mergeCell ref="X18:X19"/>
    <mergeCell ref="X20:X21"/>
    <mergeCell ref="X22:X23"/>
    <mergeCell ref="W26:W27"/>
    <mergeCell ref="W24:W25"/>
    <mergeCell ref="W22:W23"/>
    <mergeCell ref="W20:W21"/>
    <mergeCell ref="W18:W19"/>
    <mergeCell ref="W16:W17"/>
    <mergeCell ref="W14:W15"/>
    <mergeCell ref="W12:W13"/>
    <mergeCell ref="W10:W11"/>
    <mergeCell ref="W8:W9"/>
    <mergeCell ref="N2:W7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N26:N27"/>
    <mergeCell ref="O26:O27"/>
    <mergeCell ref="P26:P27"/>
    <mergeCell ref="Q26:Q27"/>
    <mergeCell ref="R26:R27"/>
    <mergeCell ref="S26:S27"/>
    <mergeCell ref="T26:T27"/>
    <mergeCell ref="U26:U27"/>
    <mergeCell ref="V26:V27"/>
    <mergeCell ref="N24:N25"/>
    <mergeCell ref="O24:O25"/>
    <mergeCell ref="P24:P25"/>
    <mergeCell ref="Q24:Q25"/>
    <mergeCell ref="R24:R25"/>
    <mergeCell ref="S24:S25"/>
    <mergeCell ref="T24:T25"/>
    <mergeCell ref="U24:U25"/>
    <mergeCell ref="V24:V25"/>
    <mergeCell ref="N22:N23"/>
    <mergeCell ref="O22:O23"/>
    <mergeCell ref="P22:P23"/>
    <mergeCell ref="Q22:Q23"/>
    <mergeCell ref="R22:R23"/>
    <mergeCell ref="S22:S23"/>
    <mergeCell ref="T22:T23"/>
    <mergeCell ref="U22:U23"/>
    <mergeCell ref="V22:V23"/>
    <mergeCell ref="N20:N21"/>
    <mergeCell ref="O20:O21"/>
    <mergeCell ref="P20:P21"/>
    <mergeCell ref="Q20:Q21"/>
    <mergeCell ref="R20:R21"/>
    <mergeCell ref="S20:S21"/>
    <mergeCell ref="T20:T21"/>
    <mergeCell ref="U20:U21"/>
    <mergeCell ref="V20:V21"/>
    <mergeCell ref="N18:N19"/>
    <mergeCell ref="O18:O19"/>
    <mergeCell ref="P18:P19"/>
    <mergeCell ref="Q18:Q19"/>
    <mergeCell ref="R18:R19"/>
    <mergeCell ref="S18:S19"/>
    <mergeCell ref="T18:T19"/>
    <mergeCell ref="U18:U19"/>
    <mergeCell ref="V18:V19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N12:N13"/>
    <mergeCell ref="O12:O13"/>
    <mergeCell ref="P12:P13"/>
    <mergeCell ref="Q12:Q13"/>
    <mergeCell ref="R12:R13"/>
    <mergeCell ref="S12:S13"/>
    <mergeCell ref="T12:T13"/>
    <mergeCell ref="U12:U13"/>
    <mergeCell ref="V12:V13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J26:J27"/>
    <mergeCell ref="J28:J29"/>
    <mergeCell ref="M8:M9"/>
    <mergeCell ref="M10:M11"/>
    <mergeCell ref="M12:M13"/>
    <mergeCell ref="M14:M15"/>
    <mergeCell ref="M16:M17"/>
    <mergeCell ref="M18:M19"/>
    <mergeCell ref="L18:L19"/>
    <mergeCell ref="L20:L21"/>
    <mergeCell ref="L22:L23"/>
    <mergeCell ref="L8:L9"/>
    <mergeCell ref="L12:L13"/>
    <mergeCell ref="M20:M21"/>
    <mergeCell ref="M22:M23"/>
    <mergeCell ref="M24:M25"/>
    <mergeCell ref="M26:M27"/>
    <mergeCell ref="M28:M29"/>
    <mergeCell ref="L24:L25"/>
    <mergeCell ref="L26:L27"/>
    <mergeCell ref="L28:L29"/>
    <mergeCell ref="K20:K21"/>
    <mergeCell ref="K22:K23"/>
    <mergeCell ref="K24:K25"/>
    <mergeCell ref="K26:K27"/>
    <mergeCell ref="K28:K29"/>
    <mergeCell ref="K10:K11"/>
    <mergeCell ref="K12:K13"/>
    <mergeCell ref="K14:K15"/>
    <mergeCell ref="K16:K17"/>
    <mergeCell ref="L14:L15"/>
    <mergeCell ref="L16:L17"/>
    <mergeCell ref="K18:K19"/>
    <mergeCell ref="J22:J23"/>
    <mergeCell ref="J24:J25"/>
    <mergeCell ref="G12:G13"/>
    <mergeCell ref="G14:G15"/>
    <mergeCell ref="G16:G17"/>
    <mergeCell ref="G18:G19"/>
    <mergeCell ref="I20:I21"/>
    <mergeCell ref="I22:I23"/>
    <mergeCell ref="I24:I25"/>
    <mergeCell ref="G20:G21"/>
    <mergeCell ref="G22:G23"/>
    <mergeCell ref="G24:G25"/>
    <mergeCell ref="J20:J21"/>
    <mergeCell ref="J12:J13"/>
    <mergeCell ref="J14:J15"/>
    <mergeCell ref="J16:J17"/>
    <mergeCell ref="J18:J19"/>
    <mergeCell ref="I26:I27"/>
    <mergeCell ref="I28:I29"/>
    <mergeCell ref="I8:I9"/>
    <mergeCell ref="I10:I11"/>
    <mergeCell ref="I12:I13"/>
    <mergeCell ref="I14:I15"/>
    <mergeCell ref="I16:I17"/>
    <mergeCell ref="H20:H21"/>
    <mergeCell ref="H22:H23"/>
    <mergeCell ref="H24:H25"/>
    <mergeCell ref="H26:H27"/>
    <mergeCell ref="H12:H13"/>
    <mergeCell ref="H14:H15"/>
    <mergeCell ref="H16:H17"/>
    <mergeCell ref="H18:H19"/>
    <mergeCell ref="H28:H29"/>
    <mergeCell ref="I18:I19"/>
    <mergeCell ref="G26:G27"/>
    <mergeCell ref="G28:G29"/>
    <mergeCell ref="E24:E25"/>
    <mergeCell ref="E26:E27"/>
    <mergeCell ref="E28:E29"/>
    <mergeCell ref="E22:E23"/>
    <mergeCell ref="F22:F23"/>
    <mergeCell ref="F24:F25"/>
    <mergeCell ref="F26:F27"/>
    <mergeCell ref="F28:F29"/>
    <mergeCell ref="F8:F9"/>
    <mergeCell ref="F10:F11"/>
    <mergeCell ref="F12:F13"/>
    <mergeCell ref="F14:F15"/>
    <mergeCell ref="F16:F17"/>
    <mergeCell ref="F18:F19"/>
    <mergeCell ref="F20:F21"/>
    <mergeCell ref="E12:E13"/>
    <mergeCell ref="E14:E15"/>
    <mergeCell ref="E16:E17"/>
    <mergeCell ref="E18:E19"/>
    <mergeCell ref="E20:E21"/>
    <mergeCell ref="D24:D25"/>
    <mergeCell ref="D26:D27"/>
    <mergeCell ref="D28:D29"/>
    <mergeCell ref="C12:C13"/>
    <mergeCell ref="C14:C15"/>
    <mergeCell ref="C16:C17"/>
    <mergeCell ref="C18:C19"/>
    <mergeCell ref="C20:C21"/>
    <mergeCell ref="C22:C23"/>
    <mergeCell ref="C24:C25"/>
    <mergeCell ref="D12:D13"/>
    <mergeCell ref="D14:D15"/>
    <mergeCell ref="D16:D17"/>
    <mergeCell ref="D18:D19"/>
    <mergeCell ref="D20:D21"/>
    <mergeCell ref="D22:D23"/>
    <mergeCell ref="J2:J7"/>
    <mergeCell ref="K2:K7"/>
    <mergeCell ref="L2:L7"/>
    <mergeCell ref="M2:M7"/>
    <mergeCell ref="C8:C9"/>
    <mergeCell ref="C10:C11"/>
    <mergeCell ref="D8:D9"/>
    <mergeCell ref="D10:D11"/>
    <mergeCell ref="E8:E9"/>
    <mergeCell ref="E10:E11"/>
    <mergeCell ref="D2:D7"/>
    <mergeCell ref="E2:E7"/>
    <mergeCell ref="F2:F7"/>
    <mergeCell ref="G2:G7"/>
    <mergeCell ref="H2:H7"/>
    <mergeCell ref="I2:I7"/>
    <mergeCell ref="H8:H9"/>
    <mergeCell ref="H10:H11"/>
    <mergeCell ref="J8:J9"/>
    <mergeCell ref="J10:J11"/>
    <mergeCell ref="L10:L11"/>
    <mergeCell ref="G8:G9"/>
    <mergeCell ref="G10:G11"/>
    <mergeCell ref="K8:K9"/>
    <mergeCell ref="A20:B21"/>
    <mergeCell ref="A22:B23"/>
    <mergeCell ref="A24:B25"/>
    <mergeCell ref="A26:B27"/>
    <mergeCell ref="A28:B29"/>
    <mergeCell ref="C2:C7"/>
    <mergeCell ref="C26:C27"/>
    <mergeCell ref="C28:C29"/>
    <mergeCell ref="A8:B9"/>
    <mergeCell ref="A10:B11"/>
    <mergeCell ref="A12:B13"/>
    <mergeCell ref="A14:B15"/>
    <mergeCell ref="A16:B17"/>
    <mergeCell ref="A18:B19"/>
    <mergeCell ref="A2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8</vt:i4>
      </vt:variant>
    </vt:vector>
  </HeadingPairs>
  <TitlesOfParts>
    <vt:vector size="16" baseType="lpstr">
      <vt:lpstr>Nevezők listája</vt:lpstr>
      <vt:lpstr>"A"</vt:lpstr>
      <vt:lpstr>"B"</vt:lpstr>
      <vt:lpstr>"C"</vt:lpstr>
      <vt:lpstr>"D"</vt:lpstr>
      <vt:lpstr>1.-16. hely</vt:lpstr>
      <vt:lpstr>17.-32. hely</vt:lpstr>
      <vt:lpstr>Minősítés nélkül</vt:lpstr>
      <vt:lpstr>'"A"'!Nyomtatási_cím</vt:lpstr>
      <vt:lpstr>'"B"'!Nyomtatási_cím</vt:lpstr>
      <vt:lpstr>'"C"'!Nyomtatási_cím</vt:lpstr>
      <vt:lpstr>'"D"'!Nyomtatási_cím</vt:lpstr>
      <vt:lpstr>'"A"'!Nyomtatási_terület</vt:lpstr>
      <vt:lpstr>'"B"'!Nyomtatási_terület</vt:lpstr>
      <vt:lpstr>'"C"'!Nyomtatási_terület</vt:lpstr>
      <vt:lpstr>'"D"'!Nyomtatási_terület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 Gyula</dc:creator>
  <cp:lastModifiedBy>Gyozsán, Zoltán</cp:lastModifiedBy>
  <dcterms:created xsi:type="dcterms:W3CDTF">2014-07-25T08:26:58Z</dcterms:created>
  <dcterms:modified xsi:type="dcterms:W3CDTF">2019-09-20T19:22:49Z</dcterms:modified>
</cp:coreProperties>
</file>