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0785\Documents\Gyozy\Personal\Gombfoci\2019\Sopron Kupa\"/>
    </mc:Choice>
  </mc:AlternateContent>
  <xr:revisionPtr revIDLastSave="0" documentId="8_{4D09E5D3-9137-43F3-AA1B-1D81C668C2C3}" xr6:coauthVersionLast="36" xr6:coauthVersionMax="36" xr10:uidLastSave="{00000000-0000-0000-0000-000000000000}"/>
  <bookViews>
    <workbookView xWindow="0" yWindow="0" windowWidth="20160" windowHeight="7860" tabRatio="500" activeTab="10" xr2:uid="{00000000-000D-0000-FFFF-FFFF00000000}"/>
  </bookViews>
  <sheets>
    <sheet name="plakát" sheetId="1" r:id="rId1"/>
    <sheet name="nevezők" sheetId="2" r:id="rId2"/>
    <sheet name="junior" sheetId="3" r:id="rId3"/>
    <sheet name="futmesa" sheetId="4" r:id="rId4"/>
    <sheet name="szombat" sheetId="5" r:id="rId5"/>
    <sheet name="A csoport" sheetId="6" r:id="rId6"/>
    <sheet name="B csoport" sheetId="7" r:id="rId7"/>
    <sheet name="C csoport" sheetId="8" r:id="rId8"/>
    <sheet name="D csoport" sheetId="9" r:id="rId9"/>
    <sheet name="vasárnap" sheetId="10" r:id="rId10"/>
    <sheet name="top10" sheetId="11" r:id="rId11"/>
    <sheet name="másodosztály" sheetId="12" r:id="rId12"/>
    <sheet name="harmadosztály" sheetId="13" r:id="rId13"/>
    <sheet name="K csoport" sheetId="14" r:id="rId14"/>
    <sheet name="L csoport" sheetId="15" r:id="rId15"/>
    <sheet name="M csoport" sheetId="16" r:id="rId16"/>
    <sheet name="N csoport" sheetId="17" r:id="rId17"/>
    <sheet name="mnk rájátszás" sheetId="18" r:id="rId18"/>
    <sheet name="ki kivel" sheetId="19" r:id="rId19"/>
  </sheets>
  <definedNames>
    <definedName name="Excel_BuiltIn_Print_Area" localSheetId="5">'A csoport'!$A$1:$AS$46</definedName>
    <definedName name="Excel_BuiltIn_Print_Area" localSheetId="6">'B csoport'!$A$1:$AS$46</definedName>
    <definedName name="Excel_BuiltIn_Print_Area" localSheetId="7">'C csoport'!$A$1:$AS$46</definedName>
    <definedName name="Excel_BuiltIn_Print_Area" localSheetId="8">'D csoport'!$A$1:$AS$46</definedName>
    <definedName name="Excel_BuiltIn_Print_Area" localSheetId="3">futmesa!$A$1:$AS$46</definedName>
    <definedName name="Excel_BuiltIn_Print_Area" localSheetId="11">másodosztály!$A$1:$AS$46</definedName>
    <definedName name="Excel_BuiltIn_Print_Titles" localSheetId="5">'A csoport'!$1:$10</definedName>
    <definedName name="Excel_BuiltIn_Print_Titles" localSheetId="6">'B csoport'!$1:$10</definedName>
    <definedName name="Excel_BuiltIn_Print_Titles" localSheetId="7">'C csoport'!$1:$10</definedName>
    <definedName name="Excel_BuiltIn_Print_Titles" localSheetId="8">'D csoport'!$1:$10</definedName>
    <definedName name="Excel_BuiltIn_Print_Titles" localSheetId="3">futmesa!$1:$10</definedName>
    <definedName name="Excel_BuiltIn_Print_Titles" localSheetId="12">harmadosztály!$1:$12</definedName>
    <definedName name="Excel_BuiltIn_Print_Titles" localSheetId="11">másodosztály!$1:$10</definedName>
    <definedName name="Excel_BuiltIn_Print_Titles" localSheetId="10">'top10'!$1:$12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5" i="19" l="1"/>
  <c r="L5" i="19"/>
  <c r="R4" i="19"/>
  <c r="L4" i="19"/>
  <c r="R3" i="19"/>
  <c r="L3" i="19"/>
  <c r="R2" i="19"/>
  <c r="L2" i="19"/>
  <c r="R28" i="17"/>
  <c r="L28" i="17"/>
  <c r="R27" i="17"/>
  <c r="L27" i="17"/>
  <c r="R26" i="17"/>
  <c r="L26" i="17"/>
  <c r="R24" i="17"/>
  <c r="L24" i="17"/>
  <c r="R23" i="17"/>
  <c r="L23" i="17"/>
  <c r="R22" i="17"/>
  <c r="L22" i="17"/>
  <c r="R20" i="17"/>
  <c r="L20" i="17"/>
  <c r="R19" i="17"/>
  <c r="L19" i="17"/>
  <c r="R18" i="17"/>
  <c r="L18" i="17"/>
  <c r="R16" i="17"/>
  <c r="L16" i="17"/>
  <c r="R15" i="17"/>
  <c r="L15" i="17"/>
  <c r="R14" i="17"/>
  <c r="L14" i="17"/>
  <c r="R12" i="17"/>
  <c r="L12" i="17"/>
  <c r="R11" i="17"/>
  <c r="L11" i="17"/>
  <c r="R10" i="17"/>
  <c r="L10" i="17"/>
  <c r="U8" i="17"/>
  <c r="T8" i="17"/>
  <c r="S8" i="17"/>
  <c r="O8" i="17"/>
  <c r="Q8" i="17" s="1"/>
  <c r="L8" i="17"/>
  <c r="K8" i="17"/>
  <c r="M8" i="17" s="1"/>
  <c r="I8" i="17"/>
  <c r="H8" i="17"/>
  <c r="G8" i="17"/>
  <c r="D8" i="17"/>
  <c r="C8" i="17"/>
  <c r="Y7" i="17"/>
  <c r="X7" i="17"/>
  <c r="W7" i="17"/>
  <c r="P7" i="17"/>
  <c r="O7" i="17"/>
  <c r="Q7" i="17" s="1"/>
  <c r="L7" i="17"/>
  <c r="K7" i="17"/>
  <c r="M7" i="17" s="1"/>
  <c r="I7" i="17"/>
  <c r="H7" i="17"/>
  <c r="G7" i="17"/>
  <c r="D7" i="17"/>
  <c r="AF7" i="17" s="1"/>
  <c r="C7" i="17"/>
  <c r="AF6" i="17"/>
  <c r="Y6" i="17"/>
  <c r="X6" i="17"/>
  <c r="W6" i="17"/>
  <c r="P8" i="17" s="1"/>
  <c r="T6" i="17"/>
  <c r="S6" i="17"/>
  <c r="U6" i="17" s="1"/>
  <c r="L6" i="17"/>
  <c r="K6" i="17"/>
  <c r="M6" i="17" s="1"/>
  <c r="I6" i="17"/>
  <c r="H6" i="17"/>
  <c r="G6" i="17"/>
  <c r="D6" i="17"/>
  <c r="C6" i="17"/>
  <c r="Y5" i="17"/>
  <c r="X5" i="17"/>
  <c r="W5" i="17"/>
  <c r="T5" i="17"/>
  <c r="S5" i="17"/>
  <c r="U5" i="17" s="1"/>
  <c r="Q5" i="17"/>
  <c r="P5" i="17"/>
  <c r="O5" i="17"/>
  <c r="I5" i="17"/>
  <c r="H5" i="17"/>
  <c r="G5" i="17"/>
  <c r="D5" i="17"/>
  <c r="AF5" i="17" s="1"/>
  <c r="C5" i="17"/>
  <c r="Y4" i="17"/>
  <c r="X4" i="17"/>
  <c r="W4" i="17"/>
  <c r="T4" i="17"/>
  <c r="S4" i="17"/>
  <c r="U4" i="17" s="1"/>
  <c r="Q4" i="17"/>
  <c r="P4" i="17"/>
  <c r="O4" i="17"/>
  <c r="L4" i="17"/>
  <c r="M4" i="17" s="1"/>
  <c r="K4" i="17"/>
  <c r="D4" i="17"/>
  <c r="AF4" i="17" s="1"/>
  <c r="C4" i="17"/>
  <c r="AF3" i="17"/>
  <c r="Y3" i="17"/>
  <c r="X3" i="17"/>
  <c r="W3" i="17"/>
  <c r="T3" i="17"/>
  <c r="S3" i="17"/>
  <c r="U3" i="17" s="1"/>
  <c r="Q3" i="17"/>
  <c r="P3" i="17"/>
  <c r="O3" i="17"/>
  <c r="M3" i="17"/>
  <c r="L3" i="17"/>
  <c r="K3" i="17"/>
  <c r="H3" i="17"/>
  <c r="G3" i="17"/>
  <c r="V2" i="17"/>
  <c r="R2" i="17"/>
  <c r="N2" i="17"/>
  <c r="J2" i="17"/>
  <c r="F2" i="17"/>
  <c r="B2" i="17"/>
  <c r="R28" i="16"/>
  <c r="L28" i="16"/>
  <c r="R27" i="16"/>
  <c r="L27" i="16"/>
  <c r="R26" i="16"/>
  <c r="L26" i="16"/>
  <c r="R24" i="16"/>
  <c r="L24" i="16"/>
  <c r="R23" i="16"/>
  <c r="L23" i="16"/>
  <c r="R22" i="16"/>
  <c r="L22" i="16"/>
  <c r="R20" i="16"/>
  <c r="L20" i="16"/>
  <c r="R19" i="16"/>
  <c r="L19" i="16"/>
  <c r="R18" i="16"/>
  <c r="L18" i="16"/>
  <c r="R16" i="16"/>
  <c r="L16" i="16"/>
  <c r="R15" i="16"/>
  <c r="L15" i="16"/>
  <c r="R14" i="16"/>
  <c r="L14" i="16"/>
  <c r="R12" i="16"/>
  <c r="L12" i="16"/>
  <c r="R11" i="16"/>
  <c r="L11" i="16"/>
  <c r="R10" i="16"/>
  <c r="L10" i="16"/>
  <c r="U8" i="16"/>
  <c r="T8" i="16"/>
  <c r="S8" i="16"/>
  <c r="M8" i="16"/>
  <c r="L8" i="16"/>
  <c r="K8" i="16"/>
  <c r="I8" i="16"/>
  <c r="H8" i="16"/>
  <c r="G8" i="16"/>
  <c r="D8" i="16"/>
  <c r="C8" i="16"/>
  <c r="Y7" i="16"/>
  <c r="X7" i="16"/>
  <c r="W7" i="16"/>
  <c r="P7" i="16"/>
  <c r="O7" i="16"/>
  <c r="Q7" i="16" s="1"/>
  <c r="M7" i="16"/>
  <c r="L7" i="16"/>
  <c r="K7" i="16"/>
  <c r="I7" i="16"/>
  <c r="H7" i="16"/>
  <c r="AF7" i="16" s="1"/>
  <c r="G7" i="16"/>
  <c r="D7" i="16"/>
  <c r="C7" i="16"/>
  <c r="Y6" i="16"/>
  <c r="X6" i="16"/>
  <c r="O8" i="16" s="1"/>
  <c r="Q8" i="16" s="1"/>
  <c r="W6" i="16"/>
  <c r="P8" i="16" s="1"/>
  <c r="AF8" i="16" s="1"/>
  <c r="T6" i="16"/>
  <c r="S6" i="16"/>
  <c r="U6" i="16" s="1"/>
  <c r="M6" i="16"/>
  <c r="L6" i="16"/>
  <c r="K6" i="16"/>
  <c r="H6" i="16"/>
  <c r="AF6" i="16" s="1"/>
  <c r="G6" i="16"/>
  <c r="D6" i="16"/>
  <c r="C6" i="16"/>
  <c r="AF5" i="16"/>
  <c r="Y5" i="16"/>
  <c r="X5" i="16"/>
  <c r="W5" i="16"/>
  <c r="T5" i="16"/>
  <c r="S5" i="16"/>
  <c r="U5" i="16" s="1"/>
  <c r="Q5" i="16"/>
  <c r="P5" i="16"/>
  <c r="O5" i="16"/>
  <c r="H5" i="16"/>
  <c r="I5" i="16" s="1"/>
  <c r="G5" i="16"/>
  <c r="D5" i="16"/>
  <c r="C5" i="16"/>
  <c r="Y4" i="16"/>
  <c r="X4" i="16"/>
  <c r="W4" i="16"/>
  <c r="T4" i="16"/>
  <c r="S4" i="16"/>
  <c r="U4" i="16" s="1"/>
  <c r="Q4" i="16"/>
  <c r="P4" i="16"/>
  <c r="O4" i="16"/>
  <c r="M4" i="16"/>
  <c r="L4" i="16"/>
  <c r="K4" i="16"/>
  <c r="D4" i="16"/>
  <c r="AF4" i="16" s="1"/>
  <c r="C4" i="16"/>
  <c r="Y3" i="16"/>
  <c r="X3" i="16"/>
  <c r="W3" i="16"/>
  <c r="T3" i="16"/>
  <c r="S3" i="16"/>
  <c r="U3" i="16" s="1"/>
  <c r="Q3" i="16"/>
  <c r="P3" i="16"/>
  <c r="O3" i="16"/>
  <c r="L3" i="16"/>
  <c r="M3" i="16" s="1"/>
  <c r="K3" i="16"/>
  <c r="H3" i="16"/>
  <c r="AF3" i="16" s="1"/>
  <c r="G3" i="16"/>
  <c r="V2" i="16"/>
  <c r="R2" i="16"/>
  <c r="N2" i="16"/>
  <c r="J2" i="16"/>
  <c r="F2" i="16"/>
  <c r="B2" i="16"/>
  <c r="R28" i="15"/>
  <c r="L28" i="15"/>
  <c r="R27" i="15"/>
  <c r="L27" i="15"/>
  <c r="R26" i="15"/>
  <c r="L26" i="15"/>
  <c r="R24" i="15"/>
  <c r="L24" i="15"/>
  <c r="R23" i="15"/>
  <c r="L23" i="15"/>
  <c r="R22" i="15"/>
  <c r="L22" i="15"/>
  <c r="R20" i="15"/>
  <c r="L20" i="15"/>
  <c r="R19" i="15"/>
  <c r="L19" i="15"/>
  <c r="R18" i="15"/>
  <c r="L18" i="15"/>
  <c r="R16" i="15"/>
  <c r="L16" i="15"/>
  <c r="R15" i="15"/>
  <c r="L15" i="15"/>
  <c r="R14" i="15"/>
  <c r="L14" i="15"/>
  <c r="R12" i="15"/>
  <c r="L12" i="15"/>
  <c r="R11" i="15"/>
  <c r="L11" i="15"/>
  <c r="R10" i="15"/>
  <c r="L10" i="15"/>
  <c r="U8" i="15"/>
  <c r="T8" i="15"/>
  <c r="S8" i="15"/>
  <c r="M8" i="15"/>
  <c r="L8" i="15"/>
  <c r="K8" i="15"/>
  <c r="I8" i="15"/>
  <c r="H8" i="15"/>
  <c r="G8" i="15"/>
  <c r="D8" i="15"/>
  <c r="C8" i="15"/>
  <c r="Y7" i="15"/>
  <c r="X7" i="15"/>
  <c r="W7" i="15"/>
  <c r="P7" i="15"/>
  <c r="O7" i="15"/>
  <c r="Q7" i="15" s="1"/>
  <c r="M7" i="15"/>
  <c r="L7" i="15"/>
  <c r="K7" i="15"/>
  <c r="H7" i="15"/>
  <c r="G7" i="15"/>
  <c r="D7" i="15"/>
  <c r="C7" i="15"/>
  <c r="AF6" i="15"/>
  <c r="Y6" i="15"/>
  <c r="X6" i="15"/>
  <c r="O8" i="15" s="1"/>
  <c r="Q8" i="15" s="1"/>
  <c r="W6" i="15"/>
  <c r="P8" i="15" s="1"/>
  <c r="AF8" i="15" s="1"/>
  <c r="T6" i="15"/>
  <c r="S6" i="15"/>
  <c r="U6" i="15" s="1"/>
  <c r="M6" i="15"/>
  <c r="L6" i="15"/>
  <c r="K6" i="15"/>
  <c r="H6" i="15"/>
  <c r="I6" i="15" s="1"/>
  <c r="G6" i="15"/>
  <c r="D6" i="15"/>
  <c r="C6" i="15"/>
  <c r="Y5" i="15"/>
  <c r="X5" i="15"/>
  <c r="W5" i="15"/>
  <c r="T5" i="15"/>
  <c r="S5" i="15"/>
  <c r="U5" i="15" s="1"/>
  <c r="Q5" i="15"/>
  <c r="P5" i="15"/>
  <c r="O5" i="15"/>
  <c r="H5" i="15"/>
  <c r="I5" i="15" s="1"/>
  <c r="G5" i="15"/>
  <c r="D5" i="15"/>
  <c r="AF5" i="15" s="1"/>
  <c r="C5" i="15"/>
  <c r="Y4" i="15"/>
  <c r="X4" i="15"/>
  <c r="W4" i="15"/>
  <c r="T4" i="15"/>
  <c r="S4" i="15"/>
  <c r="U4" i="15" s="1"/>
  <c r="Q4" i="15"/>
  <c r="P4" i="15"/>
  <c r="O4" i="15"/>
  <c r="M4" i="15"/>
  <c r="L4" i="15"/>
  <c r="K4" i="15"/>
  <c r="D4" i="15"/>
  <c r="AF4" i="15" s="1"/>
  <c r="C4" i="15"/>
  <c r="Y3" i="15"/>
  <c r="X3" i="15"/>
  <c r="W3" i="15"/>
  <c r="T3" i="15"/>
  <c r="S3" i="15"/>
  <c r="U3" i="15" s="1"/>
  <c r="Q3" i="15"/>
  <c r="P3" i="15"/>
  <c r="O3" i="15"/>
  <c r="M3" i="15"/>
  <c r="L3" i="15"/>
  <c r="K3" i="15"/>
  <c r="H3" i="15"/>
  <c r="AF3" i="15" s="1"/>
  <c r="G3" i="15"/>
  <c r="V2" i="15"/>
  <c r="R2" i="15"/>
  <c r="N2" i="15"/>
  <c r="J2" i="15"/>
  <c r="F2" i="15"/>
  <c r="B2" i="15"/>
  <c r="R28" i="14"/>
  <c r="L28" i="14"/>
  <c r="R27" i="14"/>
  <c r="L27" i="14"/>
  <c r="R26" i="14"/>
  <c r="L26" i="14"/>
  <c r="R24" i="14"/>
  <c r="L24" i="14"/>
  <c r="R23" i="14"/>
  <c r="L23" i="14"/>
  <c r="R22" i="14"/>
  <c r="L22" i="14"/>
  <c r="R20" i="14"/>
  <c r="L20" i="14"/>
  <c r="R19" i="14"/>
  <c r="L19" i="14"/>
  <c r="R18" i="14"/>
  <c r="L18" i="14"/>
  <c r="R16" i="14"/>
  <c r="L16" i="14"/>
  <c r="R15" i="14"/>
  <c r="L15" i="14"/>
  <c r="R14" i="14"/>
  <c r="L14" i="14"/>
  <c r="R12" i="14"/>
  <c r="L12" i="14"/>
  <c r="R11" i="14"/>
  <c r="L11" i="14"/>
  <c r="R10" i="14"/>
  <c r="L10" i="14"/>
  <c r="U8" i="14"/>
  <c r="T8" i="14"/>
  <c r="S8" i="14"/>
  <c r="M8" i="14"/>
  <c r="L8" i="14"/>
  <c r="K8" i="14"/>
  <c r="I8" i="14"/>
  <c r="H8" i="14"/>
  <c r="G8" i="14"/>
  <c r="D8" i="14"/>
  <c r="AF8" i="14" s="1"/>
  <c r="C8" i="14"/>
  <c r="Y7" i="14"/>
  <c r="X7" i="14"/>
  <c r="W7" i="14"/>
  <c r="P7" i="14"/>
  <c r="O7" i="14"/>
  <c r="Q7" i="14" s="1"/>
  <c r="M7" i="14"/>
  <c r="L7" i="14"/>
  <c r="K7" i="14"/>
  <c r="I7" i="14"/>
  <c r="H7" i="14"/>
  <c r="G7" i="14"/>
  <c r="D7" i="14"/>
  <c r="AF7" i="14" s="1"/>
  <c r="C7" i="14"/>
  <c r="Y6" i="14"/>
  <c r="X6" i="14"/>
  <c r="O8" i="14" s="1"/>
  <c r="Q8" i="14" s="1"/>
  <c r="W6" i="14"/>
  <c r="P8" i="14" s="1"/>
  <c r="T6" i="14"/>
  <c r="S6" i="14"/>
  <c r="U6" i="14" s="1"/>
  <c r="M6" i="14"/>
  <c r="L6" i="14"/>
  <c r="K6" i="14"/>
  <c r="H6" i="14"/>
  <c r="G6" i="14"/>
  <c r="D6" i="14"/>
  <c r="C6" i="14"/>
  <c r="AF5" i="14"/>
  <c r="X5" i="14"/>
  <c r="W5" i="14"/>
  <c r="Y5" i="14" s="1"/>
  <c r="U5" i="14"/>
  <c r="T5" i="14"/>
  <c r="S5" i="14"/>
  <c r="P5" i="14"/>
  <c r="Q5" i="14" s="1"/>
  <c r="O5" i="14"/>
  <c r="H5" i="14"/>
  <c r="G5" i="14"/>
  <c r="D5" i="14"/>
  <c r="C5" i="14"/>
  <c r="X4" i="14"/>
  <c r="W4" i="14"/>
  <c r="Y4" i="14" s="1"/>
  <c r="U4" i="14"/>
  <c r="T4" i="14"/>
  <c r="S4" i="14"/>
  <c r="P4" i="14"/>
  <c r="Q4" i="14" s="1"/>
  <c r="O4" i="14"/>
  <c r="L4" i="14"/>
  <c r="AF4" i="14" s="1"/>
  <c r="K4" i="14"/>
  <c r="M4" i="14" s="1"/>
  <c r="D4" i="14"/>
  <c r="C4" i="14"/>
  <c r="X3" i="14"/>
  <c r="W3" i="14"/>
  <c r="Y3" i="14" s="1"/>
  <c r="U3" i="14"/>
  <c r="T3" i="14"/>
  <c r="S3" i="14"/>
  <c r="Q3" i="14"/>
  <c r="P3" i="14"/>
  <c r="O3" i="14"/>
  <c r="L3" i="14"/>
  <c r="K3" i="14"/>
  <c r="M3" i="14" s="1"/>
  <c r="H3" i="14"/>
  <c r="G3" i="14"/>
  <c r="V2" i="14"/>
  <c r="R2" i="14"/>
  <c r="N2" i="14"/>
  <c r="J2" i="14"/>
  <c r="F2" i="14"/>
  <c r="B2" i="14"/>
  <c r="R66" i="13"/>
  <c r="L66" i="13"/>
  <c r="R65" i="13"/>
  <c r="L65" i="13"/>
  <c r="R64" i="13"/>
  <c r="L64" i="13"/>
  <c r="R63" i="13"/>
  <c r="L63" i="13"/>
  <c r="R62" i="13"/>
  <c r="L62" i="13"/>
  <c r="R60" i="13"/>
  <c r="L60" i="13"/>
  <c r="R59" i="13"/>
  <c r="L59" i="13"/>
  <c r="R58" i="13"/>
  <c r="L58" i="13"/>
  <c r="R57" i="13"/>
  <c r="L57" i="13"/>
  <c r="R56" i="13"/>
  <c r="L56" i="13"/>
  <c r="R54" i="13"/>
  <c r="L54" i="13"/>
  <c r="R53" i="13"/>
  <c r="L53" i="13"/>
  <c r="R52" i="13"/>
  <c r="L52" i="13"/>
  <c r="R51" i="13"/>
  <c r="L51" i="13"/>
  <c r="R50" i="13"/>
  <c r="L50" i="13"/>
  <c r="R48" i="13"/>
  <c r="L48" i="13"/>
  <c r="R47" i="13"/>
  <c r="L47" i="13"/>
  <c r="R46" i="13"/>
  <c r="L46" i="13"/>
  <c r="R45" i="13"/>
  <c r="L45" i="13"/>
  <c r="R44" i="13"/>
  <c r="L44" i="13"/>
  <c r="R42" i="13"/>
  <c r="L42" i="13"/>
  <c r="R41" i="13"/>
  <c r="L41" i="13"/>
  <c r="R40" i="13"/>
  <c r="L40" i="13"/>
  <c r="R39" i="13"/>
  <c r="L39" i="13"/>
  <c r="R38" i="13"/>
  <c r="L38" i="13"/>
  <c r="R36" i="13"/>
  <c r="L36" i="13"/>
  <c r="R35" i="13"/>
  <c r="L35" i="13"/>
  <c r="R34" i="13"/>
  <c r="L34" i="13"/>
  <c r="R33" i="13"/>
  <c r="L33" i="13"/>
  <c r="R32" i="13"/>
  <c r="L32" i="13"/>
  <c r="R30" i="13"/>
  <c r="L30" i="13"/>
  <c r="R29" i="13"/>
  <c r="L29" i="13"/>
  <c r="R28" i="13"/>
  <c r="L28" i="13"/>
  <c r="R27" i="13"/>
  <c r="L27" i="13"/>
  <c r="R26" i="13"/>
  <c r="L26" i="13"/>
  <c r="R24" i="13"/>
  <c r="L24" i="13"/>
  <c r="R23" i="13"/>
  <c r="L23" i="13"/>
  <c r="R22" i="13"/>
  <c r="L22" i="13"/>
  <c r="R21" i="13"/>
  <c r="L21" i="13"/>
  <c r="R20" i="13"/>
  <c r="L20" i="13"/>
  <c r="R18" i="13"/>
  <c r="L18" i="13"/>
  <c r="R17" i="13"/>
  <c r="L17" i="13"/>
  <c r="R16" i="13"/>
  <c r="L16" i="13"/>
  <c r="R15" i="13"/>
  <c r="L15" i="13"/>
  <c r="R14" i="13"/>
  <c r="L14" i="13"/>
  <c r="AJ12" i="13"/>
  <c r="AI12" i="13"/>
  <c r="AK12" i="13" s="1"/>
  <c r="AG12" i="13"/>
  <c r="AF12" i="13"/>
  <c r="AE12" i="13"/>
  <c r="AC12" i="13"/>
  <c r="AB12" i="13"/>
  <c r="AA12" i="13"/>
  <c r="X12" i="13"/>
  <c r="AV12" i="13" s="1"/>
  <c r="W12" i="13"/>
  <c r="T12" i="13"/>
  <c r="S12" i="13"/>
  <c r="U12" i="13" s="1"/>
  <c r="Q12" i="13"/>
  <c r="P12" i="13"/>
  <c r="O12" i="13"/>
  <c r="L12" i="13"/>
  <c r="M12" i="13" s="1"/>
  <c r="K12" i="13"/>
  <c r="H12" i="13"/>
  <c r="G12" i="13"/>
  <c r="I12" i="13" s="1"/>
  <c r="D12" i="13"/>
  <c r="C12" i="13"/>
  <c r="AU11" i="13"/>
  <c r="AN11" i="13"/>
  <c r="AM11" i="13"/>
  <c r="AO11" i="13" s="1"/>
  <c r="AG11" i="13"/>
  <c r="AF11" i="13"/>
  <c r="AE11" i="13"/>
  <c r="AB11" i="13"/>
  <c r="AC11" i="13" s="1"/>
  <c r="AA11" i="13"/>
  <c r="X11" i="13"/>
  <c r="W11" i="13"/>
  <c r="Y11" i="13" s="1"/>
  <c r="T11" i="13"/>
  <c r="S11" i="13"/>
  <c r="U11" i="13" s="1"/>
  <c r="Q11" i="13"/>
  <c r="P11" i="13"/>
  <c r="O11" i="13"/>
  <c r="L11" i="13"/>
  <c r="M11" i="13" s="1"/>
  <c r="K11" i="13"/>
  <c r="H11" i="13"/>
  <c r="G11" i="13"/>
  <c r="D11" i="13"/>
  <c r="C11" i="13"/>
  <c r="AN10" i="13"/>
  <c r="AM10" i="13"/>
  <c r="AO10" i="13" s="1"/>
  <c r="AK10" i="13"/>
  <c r="AJ10" i="13"/>
  <c r="AI10" i="13"/>
  <c r="AB10" i="13"/>
  <c r="AC10" i="13" s="1"/>
  <c r="AA10" i="13"/>
  <c r="X10" i="13"/>
  <c r="W10" i="13"/>
  <c r="Y10" i="13" s="1"/>
  <c r="T10" i="13"/>
  <c r="S10" i="13"/>
  <c r="U10" i="13" s="1"/>
  <c r="P10" i="13"/>
  <c r="O10" i="13"/>
  <c r="M10" i="13"/>
  <c r="L10" i="13"/>
  <c r="K10" i="13"/>
  <c r="H10" i="13"/>
  <c r="I10" i="13" s="1"/>
  <c r="G10" i="13"/>
  <c r="D10" i="13"/>
  <c r="C10" i="13"/>
  <c r="AV9" i="13"/>
  <c r="AN9" i="13"/>
  <c r="AM9" i="13"/>
  <c r="AO9" i="13" s="1"/>
  <c r="AJ9" i="13"/>
  <c r="AI9" i="13"/>
  <c r="AK9" i="13" s="1"/>
  <c r="AG9" i="13"/>
  <c r="AF9" i="13"/>
  <c r="AE9" i="13"/>
  <c r="X9" i="13"/>
  <c r="Y9" i="13" s="1"/>
  <c r="W9" i="13"/>
  <c r="T9" i="13"/>
  <c r="S9" i="13"/>
  <c r="U9" i="13" s="1"/>
  <c r="P9" i="13"/>
  <c r="O9" i="13"/>
  <c r="M9" i="13"/>
  <c r="L9" i="13"/>
  <c r="K9" i="13"/>
  <c r="I9" i="13"/>
  <c r="H9" i="13"/>
  <c r="G9" i="13"/>
  <c r="D9" i="13"/>
  <c r="C9" i="13"/>
  <c r="AN8" i="13"/>
  <c r="AM8" i="13"/>
  <c r="AO8" i="13" s="1"/>
  <c r="AJ8" i="13"/>
  <c r="AI8" i="13"/>
  <c r="AK8" i="13" s="1"/>
  <c r="AG8" i="13"/>
  <c r="AF8" i="13"/>
  <c r="AE8" i="13"/>
  <c r="AC8" i="13"/>
  <c r="AB8" i="13"/>
  <c r="AA8" i="13"/>
  <c r="T8" i="13"/>
  <c r="AV8" i="13" s="1"/>
  <c r="S8" i="13"/>
  <c r="U8" i="13" s="1"/>
  <c r="P8" i="13"/>
  <c r="O8" i="13"/>
  <c r="M8" i="13"/>
  <c r="L8" i="13"/>
  <c r="K8" i="13"/>
  <c r="H8" i="13"/>
  <c r="I8" i="13" s="1"/>
  <c r="G8" i="13"/>
  <c r="D8" i="13"/>
  <c r="C8" i="13"/>
  <c r="AV7" i="13"/>
  <c r="AN7" i="13"/>
  <c r="AM7" i="13"/>
  <c r="AO7" i="13" s="1"/>
  <c r="AJ7" i="13"/>
  <c r="AI7" i="13"/>
  <c r="AK7" i="13" s="1"/>
  <c r="AG7" i="13"/>
  <c r="AF7" i="13"/>
  <c r="AE7" i="13"/>
  <c r="AC7" i="13"/>
  <c r="AB7" i="13"/>
  <c r="AA7" i="13"/>
  <c r="X7" i="13"/>
  <c r="W7" i="13"/>
  <c r="Y7" i="13" s="1"/>
  <c r="P7" i="13"/>
  <c r="O7" i="13"/>
  <c r="M7" i="13"/>
  <c r="L7" i="13"/>
  <c r="K7" i="13"/>
  <c r="I7" i="13"/>
  <c r="H7" i="13"/>
  <c r="G7" i="13"/>
  <c r="D7" i="13"/>
  <c r="C7" i="13"/>
  <c r="AN6" i="13"/>
  <c r="AM6" i="13"/>
  <c r="AO6" i="13" s="1"/>
  <c r="AJ6" i="13"/>
  <c r="AI6" i="13"/>
  <c r="AK6" i="13" s="1"/>
  <c r="AG6" i="13"/>
  <c r="AF6" i="13"/>
  <c r="AE6" i="13"/>
  <c r="AC6" i="13"/>
  <c r="AB6" i="13"/>
  <c r="AA6" i="13"/>
  <c r="X6" i="13"/>
  <c r="W6" i="13"/>
  <c r="Y6" i="13" s="1"/>
  <c r="T6" i="13"/>
  <c r="S6" i="13"/>
  <c r="U6" i="13" s="1"/>
  <c r="M6" i="13"/>
  <c r="L6" i="13"/>
  <c r="K6" i="13"/>
  <c r="I6" i="13"/>
  <c r="H6" i="13"/>
  <c r="G6" i="13"/>
  <c r="D6" i="13"/>
  <c r="AV6" i="13" s="1"/>
  <c r="C6" i="13"/>
  <c r="AV5" i="13"/>
  <c r="AN5" i="13"/>
  <c r="AM5" i="13"/>
  <c r="AO5" i="13" s="1"/>
  <c r="AJ5" i="13"/>
  <c r="AI5" i="13"/>
  <c r="AK5" i="13" s="1"/>
  <c r="AG5" i="13"/>
  <c r="AF5" i="13"/>
  <c r="AE5" i="13"/>
  <c r="AC5" i="13"/>
  <c r="AB5" i="13"/>
  <c r="AA5" i="13"/>
  <c r="X5" i="13"/>
  <c r="W5" i="13"/>
  <c r="Y5" i="13" s="1"/>
  <c r="T5" i="13"/>
  <c r="S5" i="13"/>
  <c r="U5" i="13" s="1"/>
  <c r="Q5" i="13"/>
  <c r="P5" i="13"/>
  <c r="O5" i="13"/>
  <c r="I5" i="13"/>
  <c r="H5" i="13"/>
  <c r="G5" i="13"/>
  <c r="D5" i="13"/>
  <c r="C5" i="13"/>
  <c r="AV4" i="13"/>
  <c r="AN4" i="13"/>
  <c r="AM4" i="13"/>
  <c r="AO4" i="13" s="1"/>
  <c r="AJ4" i="13"/>
  <c r="AI4" i="13"/>
  <c r="AK4" i="13" s="1"/>
  <c r="AG4" i="13"/>
  <c r="AF4" i="13"/>
  <c r="AE4" i="13"/>
  <c r="AC4" i="13"/>
  <c r="AB4" i="13"/>
  <c r="AA4" i="13"/>
  <c r="X4" i="13"/>
  <c r="W4" i="13"/>
  <c r="Y4" i="13" s="1"/>
  <c r="T4" i="13"/>
  <c r="S4" i="13"/>
  <c r="U4" i="13" s="1"/>
  <c r="Q4" i="13"/>
  <c r="P4" i="13"/>
  <c r="O4" i="13"/>
  <c r="M4" i="13"/>
  <c r="L4" i="13"/>
  <c r="K4" i="13"/>
  <c r="D4" i="13"/>
  <c r="C4" i="13"/>
  <c r="AV3" i="13"/>
  <c r="AN3" i="13"/>
  <c r="AM3" i="13"/>
  <c r="AO3" i="13" s="1"/>
  <c r="AJ3" i="13"/>
  <c r="AI3" i="13"/>
  <c r="AK3" i="13" s="1"/>
  <c r="AG3" i="13"/>
  <c r="AF3" i="13"/>
  <c r="AE3" i="13"/>
  <c r="AC3" i="13"/>
  <c r="AB3" i="13"/>
  <c r="AA3" i="13"/>
  <c r="X3" i="13"/>
  <c r="W3" i="13"/>
  <c r="Y3" i="13" s="1"/>
  <c r="T3" i="13"/>
  <c r="S3" i="13"/>
  <c r="U3" i="13" s="1"/>
  <c r="Q3" i="13"/>
  <c r="P3" i="13"/>
  <c r="O3" i="13"/>
  <c r="M3" i="13"/>
  <c r="L3" i="13"/>
  <c r="K3" i="13"/>
  <c r="H3" i="13"/>
  <c r="G3" i="13"/>
  <c r="AL2" i="13"/>
  <c r="AH2" i="13"/>
  <c r="AD2" i="13"/>
  <c r="Z2" i="13"/>
  <c r="V2" i="13"/>
  <c r="R2" i="13"/>
  <c r="N2" i="13"/>
  <c r="J2" i="13"/>
  <c r="F2" i="13"/>
  <c r="B2" i="13"/>
  <c r="R45" i="12"/>
  <c r="L45" i="12"/>
  <c r="R44" i="12"/>
  <c r="L44" i="12"/>
  <c r="R43" i="12"/>
  <c r="L43" i="12"/>
  <c r="R42" i="12"/>
  <c r="L42" i="12"/>
  <c r="R40" i="12"/>
  <c r="L40" i="12"/>
  <c r="R39" i="12"/>
  <c r="L39" i="12"/>
  <c r="R38" i="12"/>
  <c r="L38" i="12"/>
  <c r="R37" i="12"/>
  <c r="L37" i="12"/>
  <c r="R35" i="12"/>
  <c r="L35" i="12"/>
  <c r="R34" i="12"/>
  <c r="L34" i="12"/>
  <c r="R33" i="12"/>
  <c r="L33" i="12"/>
  <c r="R32" i="12"/>
  <c r="L32" i="12"/>
  <c r="R30" i="12"/>
  <c r="L30" i="12"/>
  <c r="R29" i="12"/>
  <c r="L29" i="12"/>
  <c r="R28" i="12"/>
  <c r="L28" i="12"/>
  <c r="R27" i="12"/>
  <c r="L27" i="12"/>
  <c r="R25" i="12"/>
  <c r="L25" i="12"/>
  <c r="R24" i="12"/>
  <c r="L24" i="12"/>
  <c r="R23" i="12"/>
  <c r="L23" i="12"/>
  <c r="R22" i="12"/>
  <c r="L22" i="12"/>
  <c r="R20" i="12"/>
  <c r="L20" i="12"/>
  <c r="R19" i="12"/>
  <c r="L19" i="12"/>
  <c r="R18" i="12"/>
  <c r="L18" i="12"/>
  <c r="R17" i="12"/>
  <c r="L17" i="12"/>
  <c r="R15" i="12"/>
  <c r="L15" i="12"/>
  <c r="R14" i="12"/>
  <c r="L14" i="12"/>
  <c r="R13" i="12"/>
  <c r="L13" i="12"/>
  <c r="R12" i="12"/>
  <c r="L12" i="12"/>
  <c r="AC10" i="12"/>
  <c r="AB10" i="12"/>
  <c r="AA10" i="12"/>
  <c r="X10" i="12"/>
  <c r="Y10" i="12" s="1"/>
  <c r="W10" i="12"/>
  <c r="T10" i="12"/>
  <c r="S10" i="12"/>
  <c r="U10" i="12" s="1"/>
  <c r="P10" i="12"/>
  <c r="O10" i="12"/>
  <c r="Q10" i="12" s="1"/>
  <c r="M10" i="12"/>
  <c r="L10" i="12"/>
  <c r="K10" i="12"/>
  <c r="H10" i="12"/>
  <c r="I10" i="12" s="1"/>
  <c r="G10" i="12"/>
  <c r="D10" i="12"/>
  <c r="C10" i="12"/>
  <c r="AF9" i="12"/>
  <c r="AE9" i="12"/>
  <c r="AG9" i="12" s="1"/>
  <c r="X9" i="12"/>
  <c r="W9" i="12"/>
  <c r="Y9" i="12" s="1"/>
  <c r="U9" i="12"/>
  <c r="T9" i="12"/>
  <c r="S9" i="12"/>
  <c r="P9" i="12"/>
  <c r="Q9" i="12" s="1"/>
  <c r="O9" i="12"/>
  <c r="L9" i="12"/>
  <c r="AN9" i="12" s="1"/>
  <c r="K9" i="12"/>
  <c r="H9" i="12"/>
  <c r="G9" i="12"/>
  <c r="I9" i="12" s="1"/>
  <c r="E9" i="12"/>
  <c r="D9" i="12"/>
  <c r="C9" i="12"/>
  <c r="AG8" i="12"/>
  <c r="AF8" i="12"/>
  <c r="AE8" i="12"/>
  <c r="AB8" i="12"/>
  <c r="AC8" i="12" s="1"/>
  <c r="AA8" i="12"/>
  <c r="T8" i="12"/>
  <c r="S8" i="12"/>
  <c r="U8" i="12" s="1"/>
  <c r="P8" i="12"/>
  <c r="O8" i="12"/>
  <c r="Q8" i="12" s="1"/>
  <c r="M8" i="12"/>
  <c r="L8" i="12"/>
  <c r="K8" i="12"/>
  <c r="H8" i="12"/>
  <c r="I8" i="12" s="1"/>
  <c r="G8" i="12"/>
  <c r="D8" i="12"/>
  <c r="C8" i="12"/>
  <c r="AF7" i="12"/>
  <c r="AE7" i="12"/>
  <c r="AG7" i="12" s="1"/>
  <c r="AB7" i="12"/>
  <c r="AA7" i="12"/>
  <c r="AC7" i="12" s="1"/>
  <c r="Y7" i="12"/>
  <c r="X7" i="12"/>
  <c r="W7" i="12"/>
  <c r="Q7" i="12"/>
  <c r="P7" i="12"/>
  <c r="O7" i="12"/>
  <c r="L7" i="12"/>
  <c r="AN7" i="12" s="1"/>
  <c r="K7" i="12"/>
  <c r="H7" i="12"/>
  <c r="G7" i="12"/>
  <c r="I7" i="12" s="1"/>
  <c r="E7" i="12"/>
  <c r="D7" i="12"/>
  <c r="C7" i="12"/>
  <c r="AG6" i="12"/>
  <c r="AF6" i="12"/>
  <c r="AE6" i="12"/>
  <c r="AB6" i="12"/>
  <c r="AC6" i="12" s="1"/>
  <c r="AA6" i="12"/>
  <c r="X6" i="12"/>
  <c r="W6" i="12"/>
  <c r="Y6" i="12" s="1"/>
  <c r="T6" i="12"/>
  <c r="S6" i="12"/>
  <c r="U6" i="12" s="1"/>
  <c r="M6" i="12"/>
  <c r="L6" i="12"/>
  <c r="K6" i="12"/>
  <c r="I6" i="12"/>
  <c r="H6" i="12"/>
  <c r="G6" i="12"/>
  <c r="D6" i="12"/>
  <c r="AN6" i="12" s="1"/>
  <c r="C6" i="12"/>
  <c r="AF5" i="12"/>
  <c r="AE5" i="12"/>
  <c r="AG5" i="12" s="1"/>
  <c r="AB5" i="12"/>
  <c r="AA5" i="12"/>
  <c r="AC5" i="12" s="1"/>
  <c r="Y5" i="12"/>
  <c r="X5" i="12"/>
  <c r="W5" i="12"/>
  <c r="U5" i="12"/>
  <c r="T5" i="12"/>
  <c r="S5" i="12"/>
  <c r="P5" i="12"/>
  <c r="AN5" i="12" s="1"/>
  <c r="O5" i="12"/>
  <c r="H5" i="12"/>
  <c r="G5" i="12"/>
  <c r="I5" i="12" s="1"/>
  <c r="E5" i="12"/>
  <c r="D5" i="12"/>
  <c r="C5" i="12"/>
  <c r="AF4" i="12"/>
  <c r="AE4" i="12"/>
  <c r="AG4" i="12" s="1"/>
  <c r="AC4" i="12"/>
  <c r="AB4" i="12"/>
  <c r="AA4" i="12"/>
  <c r="X4" i="12"/>
  <c r="Y4" i="12" s="1"/>
  <c r="W4" i="12"/>
  <c r="T4" i="12"/>
  <c r="S4" i="12"/>
  <c r="U4" i="12" s="1"/>
  <c r="Q4" i="12"/>
  <c r="P4" i="12"/>
  <c r="O4" i="12"/>
  <c r="L4" i="12"/>
  <c r="M4" i="12" s="1"/>
  <c r="K4" i="12"/>
  <c r="D4" i="12"/>
  <c r="C4" i="12"/>
  <c r="AF3" i="12"/>
  <c r="AG3" i="12" s="1"/>
  <c r="AE3" i="12"/>
  <c r="AB3" i="12"/>
  <c r="AA3" i="12"/>
  <c r="AC3" i="12" s="1"/>
  <c r="Y3" i="12"/>
  <c r="X3" i="12"/>
  <c r="W3" i="12"/>
  <c r="T3" i="12"/>
  <c r="U3" i="12" s="1"/>
  <c r="S3" i="12"/>
  <c r="P3" i="12"/>
  <c r="O3" i="12"/>
  <c r="Q3" i="12" s="1"/>
  <c r="L3" i="12"/>
  <c r="K3" i="12"/>
  <c r="I3" i="12"/>
  <c r="H3" i="12"/>
  <c r="G3" i="12"/>
  <c r="AD2" i="12"/>
  <c r="Z2" i="12"/>
  <c r="V2" i="12"/>
  <c r="R2" i="12"/>
  <c r="N2" i="12"/>
  <c r="J2" i="12"/>
  <c r="F2" i="12"/>
  <c r="B2" i="12"/>
  <c r="R66" i="11"/>
  <c r="L66" i="11"/>
  <c r="R65" i="11"/>
  <c r="L65" i="11"/>
  <c r="R64" i="11"/>
  <c r="L64" i="11"/>
  <c r="R63" i="11"/>
  <c r="L63" i="11"/>
  <c r="R62" i="11"/>
  <c r="L62" i="11"/>
  <c r="R60" i="11"/>
  <c r="L60" i="11"/>
  <c r="R59" i="11"/>
  <c r="L59" i="11"/>
  <c r="R58" i="11"/>
  <c r="L58" i="11"/>
  <c r="R57" i="11"/>
  <c r="L57" i="11"/>
  <c r="R56" i="11"/>
  <c r="L56" i="11"/>
  <c r="R54" i="11"/>
  <c r="L54" i="11"/>
  <c r="R53" i="11"/>
  <c r="L53" i="11"/>
  <c r="R52" i="11"/>
  <c r="L52" i="11"/>
  <c r="R51" i="11"/>
  <c r="L51" i="11"/>
  <c r="R50" i="11"/>
  <c r="L50" i="11"/>
  <c r="R48" i="11"/>
  <c r="L48" i="11"/>
  <c r="R47" i="11"/>
  <c r="L47" i="11"/>
  <c r="R46" i="11"/>
  <c r="L46" i="11"/>
  <c r="R45" i="11"/>
  <c r="L45" i="11"/>
  <c r="R44" i="11"/>
  <c r="L44" i="11"/>
  <c r="R42" i="11"/>
  <c r="L42" i="11"/>
  <c r="R41" i="11"/>
  <c r="L41" i="11"/>
  <c r="R40" i="11"/>
  <c r="L40" i="11"/>
  <c r="R39" i="11"/>
  <c r="L39" i="11"/>
  <c r="R38" i="11"/>
  <c r="L38" i="11"/>
  <c r="R36" i="11"/>
  <c r="L36" i="11"/>
  <c r="R35" i="11"/>
  <c r="L35" i="11"/>
  <c r="R34" i="11"/>
  <c r="L34" i="11"/>
  <c r="R33" i="11"/>
  <c r="L33" i="11"/>
  <c r="R32" i="11"/>
  <c r="L32" i="11"/>
  <c r="R30" i="11"/>
  <c r="L30" i="11"/>
  <c r="R29" i="11"/>
  <c r="L29" i="11"/>
  <c r="R28" i="11"/>
  <c r="L28" i="11"/>
  <c r="R27" i="11"/>
  <c r="L27" i="11"/>
  <c r="R26" i="11"/>
  <c r="L26" i="11"/>
  <c r="R24" i="11"/>
  <c r="L24" i="11"/>
  <c r="R23" i="11"/>
  <c r="L23" i="11"/>
  <c r="R22" i="11"/>
  <c r="L22" i="11"/>
  <c r="R21" i="11"/>
  <c r="L21" i="11"/>
  <c r="R20" i="11"/>
  <c r="L20" i="11"/>
  <c r="R18" i="11"/>
  <c r="L18" i="11"/>
  <c r="R17" i="11"/>
  <c r="L17" i="11"/>
  <c r="R16" i="11"/>
  <c r="L16" i="11"/>
  <c r="R15" i="11"/>
  <c r="L15" i="11"/>
  <c r="R14" i="11"/>
  <c r="L14" i="11"/>
  <c r="AJ12" i="11"/>
  <c r="AI12" i="11"/>
  <c r="AK12" i="11" s="1"/>
  <c r="AF12" i="11"/>
  <c r="AE12" i="11"/>
  <c r="AC12" i="11"/>
  <c r="AB12" i="11"/>
  <c r="AA12" i="11"/>
  <c r="X12" i="11"/>
  <c r="Y12" i="11" s="1"/>
  <c r="W12" i="11"/>
  <c r="T12" i="11"/>
  <c r="S12" i="11"/>
  <c r="U12" i="11" s="1"/>
  <c r="P12" i="11"/>
  <c r="AV12" i="11" s="1"/>
  <c r="O12" i="11"/>
  <c r="L12" i="11"/>
  <c r="K12" i="11"/>
  <c r="M12" i="11" s="1"/>
  <c r="I12" i="11"/>
  <c r="H12" i="11"/>
  <c r="G12" i="11"/>
  <c r="E12" i="11"/>
  <c r="D12" i="11"/>
  <c r="C12" i="11"/>
  <c r="AN11" i="11"/>
  <c r="AM11" i="11"/>
  <c r="AO11" i="11" s="1"/>
  <c r="AF11" i="11"/>
  <c r="AE11" i="11"/>
  <c r="AB11" i="11"/>
  <c r="AA11" i="11"/>
  <c r="AC11" i="11" s="1"/>
  <c r="X11" i="11"/>
  <c r="Y11" i="11" s="1"/>
  <c r="W11" i="11"/>
  <c r="U11" i="11"/>
  <c r="T11" i="11"/>
  <c r="S11" i="11"/>
  <c r="P11" i="11"/>
  <c r="AV11" i="11" s="1"/>
  <c r="O11" i="11"/>
  <c r="L11" i="11"/>
  <c r="K11" i="11"/>
  <c r="M11" i="11" s="1"/>
  <c r="I11" i="11"/>
  <c r="H11" i="11"/>
  <c r="G11" i="11"/>
  <c r="D11" i="11"/>
  <c r="C11" i="11"/>
  <c r="AV10" i="11"/>
  <c r="AO10" i="11"/>
  <c r="AN10" i="11"/>
  <c r="AM10" i="11"/>
  <c r="AJ10" i="11"/>
  <c r="AI10" i="11"/>
  <c r="AK10" i="11" s="1"/>
  <c r="AB10" i="11"/>
  <c r="AA10" i="11"/>
  <c r="AC10" i="11" s="1"/>
  <c r="Y10" i="11"/>
  <c r="X10" i="11"/>
  <c r="W10" i="11"/>
  <c r="T10" i="11"/>
  <c r="U10" i="11" s="1"/>
  <c r="S10" i="11"/>
  <c r="P10" i="11"/>
  <c r="O10" i="11"/>
  <c r="M10" i="11"/>
  <c r="L10" i="11"/>
  <c r="K10" i="11"/>
  <c r="H10" i="11"/>
  <c r="I10" i="11" s="1"/>
  <c r="G10" i="11"/>
  <c r="D10" i="11"/>
  <c r="C10" i="11"/>
  <c r="AN9" i="11"/>
  <c r="AO9" i="11" s="1"/>
  <c r="AM9" i="11"/>
  <c r="AJ9" i="11"/>
  <c r="AI9" i="11"/>
  <c r="AK9" i="11" s="1"/>
  <c r="AG9" i="11"/>
  <c r="AF9" i="11"/>
  <c r="AE9" i="11"/>
  <c r="X9" i="11"/>
  <c r="Y9" i="11" s="1"/>
  <c r="W9" i="11"/>
  <c r="T9" i="11"/>
  <c r="AV9" i="11" s="1"/>
  <c r="S9" i="11"/>
  <c r="U9" i="11" s="1"/>
  <c r="P9" i="11"/>
  <c r="O9" i="11"/>
  <c r="M9" i="11"/>
  <c r="L9" i="11"/>
  <c r="K9" i="11"/>
  <c r="H9" i="11"/>
  <c r="I9" i="11" s="1"/>
  <c r="G9" i="11"/>
  <c r="D9" i="11"/>
  <c r="C9" i="11"/>
  <c r="AN8" i="11"/>
  <c r="AM8" i="11"/>
  <c r="AO8" i="11" s="1"/>
  <c r="AJ8" i="11"/>
  <c r="AI8" i="11"/>
  <c r="AG8" i="11"/>
  <c r="AF8" i="11"/>
  <c r="AE8" i="11"/>
  <c r="AB8" i="11"/>
  <c r="AC8" i="11" s="1"/>
  <c r="AA8" i="11"/>
  <c r="T8" i="11"/>
  <c r="S8" i="11"/>
  <c r="U8" i="11" s="1"/>
  <c r="P8" i="11"/>
  <c r="AV8" i="11" s="1"/>
  <c r="O8" i="11"/>
  <c r="L8" i="11"/>
  <c r="K8" i="11"/>
  <c r="M8" i="11" s="1"/>
  <c r="I8" i="11"/>
  <c r="H8" i="11"/>
  <c r="G8" i="11"/>
  <c r="E8" i="11"/>
  <c r="D8" i="11"/>
  <c r="C8" i="11"/>
  <c r="AN7" i="11"/>
  <c r="AM7" i="11"/>
  <c r="AO7" i="11" s="1"/>
  <c r="AJ7" i="11"/>
  <c r="AI7" i="11"/>
  <c r="AF7" i="11"/>
  <c r="AE7" i="11"/>
  <c r="AG7" i="11" s="1"/>
  <c r="AC7" i="11"/>
  <c r="AB7" i="11"/>
  <c r="AA7" i="11"/>
  <c r="Y7" i="11"/>
  <c r="X7" i="11"/>
  <c r="W7" i="11"/>
  <c r="P7" i="11"/>
  <c r="AV7" i="11" s="1"/>
  <c r="O7" i="11"/>
  <c r="L7" i="11"/>
  <c r="K7" i="11"/>
  <c r="M7" i="11" s="1"/>
  <c r="I7" i="11"/>
  <c r="H7" i="11"/>
  <c r="G7" i="11"/>
  <c r="D7" i="11"/>
  <c r="C7" i="11"/>
  <c r="AO6" i="11"/>
  <c r="AN6" i="11"/>
  <c r="AM6" i="11"/>
  <c r="AJ6" i="11"/>
  <c r="AI6" i="11"/>
  <c r="AK6" i="11" s="1"/>
  <c r="AF6" i="11"/>
  <c r="AE6" i="11"/>
  <c r="AG6" i="11" s="1"/>
  <c r="AC6" i="11"/>
  <c r="AB6" i="11"/>
  <c r="AA6" i="11"/>
  <c r="X6" i="11"/>
  <c r="W6" i="11"/>
  <c r="T6" i="11"/>
  <c r="S6" i="11"/>
  <c r="U6" i="11" s="1"/>
  <c r="M6" i="11"/>
  <c r="L6" i="11"/>
  <c r="K6" i="11"/>
  <c r="H6" i="11"/>
  <c r="I6" i="11" s="1"/>
  <c r="G6" i="11"/>
  <c r="D6" i="11"/>
  <c r="C6" i="11"/>
  <c r="AN5" i="11"/>
  <c r="AO5" i="11" s="1"/>
  <c r="AM5" i="11"/>
  <c r="AJ5" i="11"/>
  <c r="AI5" i="11"/>
  <c r="AK5" i="11" s="1"/>
  <c r="AG5" i="11"/>
  <c r="AF5" i="11"/>
  <c r="AE5" i="11"/>
  <c r="AB5" i="11"/>
  <c r="AC5" i="11" s="1"/>
  <c r="AA5" i="11"/>
  <c r="X5" i="11"/>
  <c r="W5" i="11"/>
  <c r="Y5" i="11" s="1"/>
  <c r="T5" i="11"/>
  <c r="S5" i="11"/>
  <c r="Q5" i="11"/>
  <c r="P5" i="11"/>
  <c r="O5" i="11"/>
  <c r="H5" i="11"/>
  <c r="I5" i="11" s="1"/>
  <c r="G5" i="11"/>
  <c r="D5" i="11"/>
  <c r="C5" i="11"/>
  <c r="AN4" i="11"/>
  <c r="AM4" i="11"/>
  <c r="AO4" i="11" s="1"/>
  <c r="AJ4" i="11"/>
  <c r="AI4" i="11"/>
  <c r="AG4" i="11"/>
  <c r="AF4" i="11"/>
  <c r="AE4" i="11"/>
  <c r="AB4" i="11"/>
  <c r="AC4" i="11" s="1"/>
  <c r="AA4" i="11"/>
  <c r="X4" i="11"/>
  <c r="W4" i="11"/>
  <c r="Y4" i="11" s="1"/>
  <c r="T4" i="11"/>
  <c r="AV4" i="11" s="1"/>
  <c r="S4" i="11"/>
  <c r="P4" i="11"/>
  <c r="O4" i="11"/>
  <c r="M4" i="11"/>
  <c r="L4" i="11"/>
  <c r="K4" i="11"/>
  <c r="E4" i="11"/>
  <c r="D4" i="11"/>
  <c r="C4" i="11"/>
  <c r="AN3" i="11"/>
  <c r="AM3" i="11"/>
  <c r="AO3" i="11" s="1"/>
  <c r="AJ3" i="11"/>
  <c r="AI3" i="11"/>
  <c r="AF3" i="11"/>
  <c r="AE3" i="11"/>
  <c r="AG3" i="11" s="1"/>
  <c r="AC3" i="11"/>
  <c r="AB3" i="11"/>
  <c r="AA3" i="11"/>
  <c r="Y3" i="11"/>
  <c r="X3" i="11"/>
  <c r="W3" i="11"/>
  <c r="T3" i="11"/>
  <c r="S3" i="11"/>
  <c r="U3" i="11" s="1"/>
  <c r="P3" i="11"/>
  <c r="O3" i="11"/>
  <c r="Q3" i="11" s="1"/>
  <c r="M3" i="11"/>
  <c r="L3" i="11"/>
  <c r="K3" i="11"/>
  <c r="H3" i="11"/>
  <c r="G3" i="11"/>
  <c r="AL2" i="11"/>
  <c r="AH2" i="11"/>
  <c r="AD2" i="11"/>
  <c r="Z2" i="11"/>
  <c r="V2" i="11"/>
  <c r="R2" i="11"/>
  <c r="N2" i="11"/>
  <c r="J2" i="11"/>
  <c r="F2" i="11"/>
  <c r="B2" i="11"/>
  <c r="R45" i="9"/>
  <c r="L45" i="9"/>
  <c r="R44" i="9"/>
  <c r="L44" i="9"/>
  <c r="R43" i="9"/>
  <c r="L43" i="9"/>
  <c r="R42" i="9"/>
  <c r="L42" i="9"/>
  <c r="R40" i="9"/>
  <c r="L40" i="9"/>
  <c r="R39" i="9"/>
  <c r="L39" i="9"/>
  <c r="R38" i="9"/>
  <c r="L38" i="9"/>
  <c r="R37" i="9"/>
  <c r="L37" i="9"/>
  <c r="R35" i="9"/>
  <c r="L35" i="9"/>
  <c r="R34" i="9"/>
  <c r="L34" i="9"/>
  <c r="R33" i="9"/>
  <c r="L33" i="9"/>
  <c r="R32" i="9"/>
  <c r="L32" i="9"/>
  <c r="R30" i="9"/>
  <c r="L30" i="9"/>
  <c r="R29" i="9"/>
  <c r="L29" i="9"/>
  <c r="R28" i="9"/>
  <c r="L28" i="9"/>
  <c r="R27" i="9"/>
  <c r="L27" i="9"/>
  <c r="R25" i="9"/>
  <c r="L25" i="9"/>
  <c r="R24" i="9"/>
  <c r="L24" i="9"/>
  <c r="R23" i="9"/>
  <c r="L23" i="9"/>
  <c r="R22" i="9"/>
  <c r="L22" i="9"/>
  <c r="R20" i="9"/>
  <c r="L20" i="9"/>
  <c r="R19" i="9"/>
  <c r="L19" i="9"/>
  <c r="R18" i="9"/>
  <c r="L18" i="9"/>
  <c r="R17" i="9"/>
  <c r="L17" i="9"/>
  <c r="R15" i="9"/>
  <c r="L15" i="9"/>
  <c r="R14" i="9"/>
  <c r="L14" i="9"/>
  <c r="R13" i="9"/>
  <c r="L13" i="9"/>
  <c r="R12" i="9"/>
  <c r="L12" i="9"/>
  <c r="AC10" i="9"/>
  <c r="AB10" i="9"/>
  <c r="AA10" i="9"/>
  <c r="X10" i="9"/>
  <c r="Y10" i="9" s="1"/>
  <c r="W10" i="9"/>
  <c r="T10" i="9"/>
  <c r="S10" i="9"/>
  <c r="U10" i="9" s="1"/>
  <c r="P10" i="9"/>
  <c r="O10" i="9"/>
  <c r="L10" i="9"/>
  <c r="K10" i="9"/>
  <c r="M10" i="9" s="1"/>
  <c r="I10" i="9"/>
  <c r="H10" i="9"/>
  <c r="G10" i="9"/>
  <c r="E10" i="9"/>
  <c r="D10" i="9"/>
  <c r="C10" i="9"/>
  <c r="AF9" i="9"/>
  <c r="AE9" i="9"/>
  <c r="AG9" i="9" s="1"/>
  <c r="X9" i="9"/>
  <c r="W9" i="9"/>
  <c r="Y9" i="9" s="1"/>
  <c r="T9" i="9"/>
  <c r="S9" i="9"/>
  <c r="U9" i="9" s="1"/>
  <c r="Q9" i="9"/>
  <c r="P9" i="9"/>
  <c r="O9" i="9"/>
  <c r="M9" i="9"/>
  <c r="L9" i="9"/>
  <c r="K9" i="9"/>
  <c r="H9" i="9"/>
  <c r="AN9" i="9" s="1"/>
  <c r="G9" i="9"/>
  <c r="D9" i="9"/>
  <c r="C9" i="9"/>
  <c r="AL8" i="9"/>
  <c r="AF8" i="9"/>
  <c r="AE8" i="9"/>
  <c r="AG8" i="9" s="1"/>
  <c r="AB8" i="9"/>
  <c r="AC8" i="9" s="1"/>
  <c r="AA8" i="9"/>
  <c r="U8" i="9"/>
  <c r="T8" i="9"/>
  <c r="S8" i="9"/>
  <c r="P8" i="9"/>
  <c r="O8" i="9"/>
  <c r="Q8" i="9" s="1"/>
  <c r="L8" i="9"/>
  <c r="K8" i="9"/>
  <c r="M8" i="9" s="1"/>
  <c r="I8" i="9"/>
  <c r="H8" i="9"/>
  <c r="G8" i="9"/>
  <c r="E8" i="9"/>
  <c r="AJ8" i="9" s="1"/>
  <c r="D8" i="9"/>
  <c r="C8" i="9"/>
  <c r="AF7" i="9"/>
  <c r="AE7" i="9"/>
  <c r="AG7" i="9" s="1"/>
  <c r="AB7" i="9"/>
  <c r="AA7" i="9"/>
  <c r="X7" i="9"/>
  <c r="W7" i="9"/>
  <c r="Y7" i="9" s="1"/>
  <c r="Q7" i="9"/>
  <c r="P7" i="9"/>
  <c r="O7" i="9"/>
  <c r="L7" i="9"/>
  <c r="M7" i="9" s="1"/>
  <c r="K7" i="9"/>
  <c r="H7" i="9"/>
  <c r="AN7" i="9" s="1"/>
  <c r="G7" i="9"/>
  <c r="I7" i="9" s="1"/>
  <c r="E7" i="9"/>
  <c r="D7" i="9"/>
  <c r="C7" i="9"/>
  <c r="AG6" i="9"/>
  <c r="AF6" i="9"/>
  <c r="AE6" i="9"/>
  <c r="AB6" i="9"/>
  <c r="AC6" i="9" s="1"/>
  <c r="AA6" i="9"/>
  <c r="X6" i="9"/>
  <c r="W6" i="9"/>
  <c r="Y6" i="9" s="1"/>
  <c r="T6" i="9"/>
  <c r="S6" i="9"/>
  <c r="L6" i="9"/>
  <c r="K6" i="9"/>
  <c r="M6" i="9" s="1"/>
  <c r="I6" i="9"/>
  <c r="H6" i="9"/>
  <c r="G6" i="9"/>
  <c r="D6" i="9"/>
  <c r="C6" i="9"/>
  <c r="AG5" i="9"/>
  <c r="AF5" i="9"/>
  <c r="AE5" i="9"/>
  <c r="AB5" i="9"/>
  <c r="AA5" i="9"/>
  <c r="AC5" i="9" s="1"/>
  <c r="X5" i="9"/>
  <c r="W5" i="9"/>
  <c r="Y5" i="9" s="1"/>
  <c r="U5" i="9"/>
  <c r="T5" i="9"/>
  <c r="S5" i="9"/>
  <c r="P5" i="9"/>
  <c r="Q5" i="9" s="1"/>
  <c r="O5" i="9"/>
  <c r="H5" i="9"/>
  <c r="G5" i="9"/>
  <c r="I5" i="9" s="1"/>
  <c r="E5" i="9"/>
  <c r="D5" i="9"/>
  <c r="C5" i="9"/>
  <c r="AF4" i="9"/>
  <c r="AE4" i="9"/>
  <c r="AG4" i="9" s="1"/>
  <c r="AB4" i="9"/>
  <c r="AA4" i="9"/>
  <c r="AC4" i="9" s="1"/>
  <c r="Y4" i="9"/>
  <c r="X4" i="9"/>
  <c r="W4" i="9"/>
  <c r="T4" i="9"/>
  <c r="U4" i="9" s="1"/>
  <c r="S4" i="9"/>
  <c r="P4" i="9"/>
  <c r="O4" i="9"/>
  <c r="Q4" i="9" s="1"/>
  <c r="L4" i="9"/>
  <c r="K4" i="9"/>
  <c r="M4" i="9" s="1"/>
  <c r="E4" i="9"/>
  <c r="D4" i="9"/>
  <c r="C4" i="9"/>
  <c r="AG3" i="9"/>
  <c r="AF3" i="9"/>
  <c r="AE3" i="9"/>
  <c r="AB3" i="9"/>
  <c r="AC3" i="9" s="1"/>
  <c r="AA3" i="9"/>
  <c r="X3" i="9"/>
  <c r="W3" i="9"/>
  <c r="Y3" i="9" s="1"/>
  <c r="T3" i="9"/>
  <c r="S3" i="9"/>
  <c r="U3" i="9" s="1"/>
  <c r="Q3" i="9"/>
  <c r="P3" i="9"/>
  <c r="O3" i="9"/>
  <c r="L3" i="9"/>
  <c r="M3" i="9" s="1"/>
  <c r="K3" i="9"/>
  <c r="H3" i="9"/>
  <c r="G3" i="9"/>
  <c r="AD2" i="9"/>
  <c r="Z2" i="9"/>
  <c r="V2" i="9"/>
  <c r="R2" i="9"/>
  <c r="N2" i="9"/>
  <c r="J2" i="9"/>
  <c r="F2" i="9"/>
  <c r="B2" i="9"/>
  <c r="R45" i="8"/>
  <c r="L45" i="8"/>
  <c r="R44" i="8"/>
  <c r="L44" i="8"/>
  <c r="R43" i="8"/>
  <c r="L43" i="8"/>
  <c r="R42" i="8"/>
  <c r="L42" i="8"/>
  <c r="R40" i="8"/>
  <c r="L40" i="8"/>
  <c r="R39" i="8"/>
  <c r="L39" i="8"/>
  <c r="R38" i="8"/>
  <c r="L38" i="8"/>
  <c r="R37" i="8"/>
  <c r="L37" i="8"/>
  <c r="R35" i="8"/>
  <c r="L35" i="8"/>
  <c r="R34" i="8"/>
  <c r="L34" i="8"/>
  <c r="R33" i="8"/>
  <c r="L33" i="8"/>
  <c r="R32" i="8"/>
  <c r="L32" i="8"/>
  <c r="R30" i="8"/>
  <c r="L30" i="8"/>
  <c r="R29" i="8"/>
  <c r="L29" i="8"/>
  <c r="R28" i="8"/>
  <c r="L28" i="8"/>
  <c r="R27" i="8"/>
  <c r="L27" i="8"/>
  <c r="R25" i="8"/>
  <c r="L25" i="8"/>
  <c r="R24" i="8"/>
  <c r="L24" i="8"/>
  <c r="R23" i="8"/>
  <c r="L23" i="8"/>
  <c r="R22" i="8"/>
  <c r="L22" i="8"/>
  <c r="R20" i="8"/>
  <c r="L20" i="8"/>
  <c r="R19" i="8"/>
  <c r="L19" i="8"/>
  <c r="R18" i="8"/>
  <c r="L18" i="8"/>
  <c r="R17" i="8"/>
  <c r="L17" i="8"/>
  <c r="R15" i="8"/>
  <c r="L15" i="8"/>
  <c r="R14" i="8"/>
  <c r="L14" i="8"/>
  <c r="R13" i="8"/>
  <c r="L13" i="8"/>
  <c r="R12" i="8"/>
  <c r="L12" i="8"/>
  <c r="AB10" i="8"/>
  <c r="AA10" i="8"/>
  <c r="AC10" i="8" s="1"/>
  <c r="X10" i="8"/>
  <c r="W10" i="8"/>
  <c r="Y10" i="8" s="1"/>
  <c r="U10" i="8"/>
  <c r="T10" i="8"/>
  <c r="S10" i="8"/>
  <c r="P10" i="8"/>
  <c r="Q10" i="8" s="1"/>
  <c r="O10" i="8"/>
  <c r="L10" i="8"/>
  <c r="K10" i="8"/>
  <c r="M10" i="8" s="1"/>
  <c r="H10" i="8"/>
  <c r="G10" i="8"/>
  <c r="E10" i="8"/>
  <c r="D10" i="8"/>
  <c r="C10" i="8"/>
  <c r="AG9" i="8"/>
  <c r="AF9" i="8"/>
  <c r="AE9" i="8"/>
  <c r="Y9" i="8"/>
  <c r="X9" i="8"/>
  <c r="W9" i="8"/>
  <c r="T9" i="8"/>
  <c r="S9" i="8"/>
  <c r="U9" i="8" s="1"/>
  <c r="P9" i="8"/>
  <c r="O9" i="8"/>
  <c r="Q9" i="8" s="1"/>
  <c r="M9" i="8"/>
  <c r="L9" i="8"/>
  <c r="K9" i="8"/>
  <c r="H9" i="8"/>
  <c r="I9" i="8" s="1"/>
  <c r="G9" i="8"/>
  <c r="D9" i="8"/>
  <c r="C9" i="8"/>
  <c r="AN8" i="8"/>
  <c r="AF8" i="8"/>
  <c r="AE8" i="8"/>
  <c r="AG8" i="8" s="1"/>
  <c r="AB8" i="8"/>
  <c r="AA8" i="8"/>
  <c r="AC8" i="8" s="1"/>
  <c r="U8" i="8"/>
  <c r="T8" i="8"/>
  <c r="S8" i="8"/>
  <c r="P8" i="8"/>
  <c r="Q8" i="8" s="1"/>
  <c r="O8" i="8"/>
  <c r="L8" i="8"/>
  <c r="K8" i="8"/>
  <c r="H8" i="8"/>
  <c r="G8" i="8"/>
  <c r="E8" i="8"/>
  <c r="D8" i="8"/>
  <c r="C8" i="8"/>
  <c r="AG7" i="8"/>
  <c r="AF7" i="8"/>
  <c r="AE7" i="8"/>
  <c r="AC7" i="8"/>
  <c r="AB7" i="8"/>
  <c r="AA7" i="8"/>
  <c r="X7" i="8"/>
  <c r="W7" i="8"/>
  <c r="Y7" i="8" s="1"/>
  <c r="P7" i="8"/>
  <c r="O7" i="8"/>
  <c r="Q7" i="8" s="1"/>
  <c r="M7" i="8"/>
  <c r="L7" i="8"/>
  <c r="K7" i="8"/>
  <c r="H7" i="8"/>
  <c r="I7" i="8" s="1"/>
  <c r="G7" i="8"/>
  <c r="D7" i="8"/>
  <c r="C7" i="8"/>
  <c r="AN6" i="8"/>
  <c r="AF6" i="8"/>
  <c r="AE6" i="8"/>
  <c r="AG6" i="8" s="1"/>
  <c r="AB6" i="8"/>
  <c r="AA6" i="8"/>
  <c r="AC6" i="8" s="1"/>
  <c r="Y6" i="8"/>
  <c r="X6" i="8"/>
  <c r="W6" i="8"/>
  <c r="T6" i="8"/>
  <c r="U6" i="8" s="1"/>
  <c r="S6" i="8"/>
  <c r="L6" i="8"/>
  <c r="K6" i="8"/>
  <c r="M6" i="8" s="1"/>
  <c r="H6" i="8"/>
  <c r="G6" i="8"/>
  <c r="E6" i="8"/>
  <c r="D6" i="8"/>
  <c r="C6" i="8"/>
  <c r="AG5" i="8"/>
  <c r="AF5" i="8"/>
  <c r="AE5" i="8"/>
  <c r="AC5" i="8"/>
  <c r="AB5" i="8"/>
  <c r="AA5" i="8"/>
  <c r="X5" i="8"/>
  <c r="W5" i="8"/>
  <c r="Y5" i="8" s="1"/>
  <c r="T5" i="8"/>
  <c r="S5" i="8"/>
  <c r="U5" i="8" s="1"/>
  <c r="Q5" i="8"/>
  <c r="P5" i="8"/>
  <c r="O5" i="8"/>
  <c r="H5" i="8"/>
  <c r="I5" i="8" s="1"/>
  <c r="G5" i="8"/>
  <c r="D5" i="8"/>
  <c r="C5" i="8"/>
  <c r="AN4" i="8"/>
  <c r="AF4" i="8"/>
  <c r="AE4" i="8"/>
  <c r="AG4" i="8" s="1"/>
  <c r="AB4" i="8"/>
  <c r="AA4" i="8"/>
  <c r="AC4" i="8" s="1"/>
  <c r="Y4" i="8"/>
  <c r="X4" i="8"/>
  <c r="W4" i="8"/>
  <c r="T4" i="8"/>
  <c r="U4" i="8" s="1"/>
  <c r="S4" i="8"/>
  <c r="P4" i="8"/>
  <c r="O4" i="8"/>
  <c r="Q4" i="8" s="1"/>
  <c r="L4" i="8"/>
  <c r="K4" i="8"/>
  <c r="E4" i="8"/>
  <c r="D4" i="8"/>
  <c r="C4" i="8"/>
  <c r="AG3" i="8"/>
  <c r="AF3" i="8"/>
  <c r="AE3" i="8"/>
  <c r="AC3" i="8"/>
  <c r="AB3" i="8"/>
  <c r="AA3" i="8"/>
  <c r="X3" i="8"/>
  <c r="W3" i="8"/>
  <c r="Y3" i="8" s="1"/>
  <c r="T3" i="8"/>
  <c r="S3" i="8"/>
  <c r="U3" i="8" s="1"/>
  <c r="Q3" i="8"/>
  <c r="P3" i="8"/>
  <c r="O3" i="8"/>
  <c r="L3" i="8"/>
  <c r="M3" i="8" s="1"/>
  <c r="K3" i="8"/>
  <c r="H3" i="8"/>
  <c r="G3" i="8"/>
  <c r="AD2" i="8"/>
  <c r="Z2" i="8"/>
  <c r="V2" i="8"/>
  <c r="R2" i="8"/>
  <c r="N2" i="8"/>
  <c r="J2" i="8"/>
  <c r="F2" i="8"/>
  <c r="B2" i="8"/>
  <c r="R45" i="7"/>
  <c r="L45" i="7"/>
  <c r="R44" i="7"/>
  <c r="L44" i="7"/>
  <c r="R43" i="7"/>
  <c r="L43" i="7"/>
  <c r="R42" i="7"/>
  <c r="L42" i="7"/>
  <c r="R40" i="7"/>
  <c r="L40" i="7"/>
  <c r="R39" i="7"/>
  <c r="L39" i="7"/>
  <c r="R38" i="7"/>
  <c r="L38" i="7"/>
  <c r="R37" i="7"/>
  <c r="L37" i="7"/>
  <c r="R35" i="7"/>
  <c r="L35" i="7"/>
  <c r="R34" i="7"/>
  <c r="L34" i="7"/>
  <c r="R33" i="7"/>
  <c r="L33" i="7"/>
  <c r="R32" i="7"/>
  <c r="L32" i="7"/>
  <c r="R30" i="7"/>
  <c r="L30" i="7"/>
  <c r="R29" i="7"/>
  <c r="L29" i="7"/>
  <c r="R28" i="7"/>
  <c r="L28" i="7"/>
  <c r="R27" i="7"/>
  <c r="L27" i="7"/>
  <c r="R25" i="7"/>
  <c r="L25" i="7"/>
  <c r="R24" i="7"/>
  <c r="L24" i="7"/>
  <c r="R23" i="7"/>
  <c r="L23" i="7"/>
  <c r="R22" i="7"/>
  <c r="L22" i="7"/>
  <c r="R20" i="7"/>
  <c r="L20" i="7"/>
  <c r="R19" i="7"/>
  <c r="L19" i="7"/>
  <c r="R18" i="7"/>
  <c r="L18" i="7"/>
  <c r="R17" i="7"/>
  <c r="L17" i="7"/>
  <c r="R15" i="7"/>
  <c r="L15" i="7"/>
  <c r="R14" i="7"/>
  <c r="L14" i="7"/>
  <c r="R13" i="7"/>
  <c r="L13" i="7"/>
  <c r="R12" i="7"/>
  <c r="L12" i="7"/>
  <c r="AN10" i="7"/>
  <c r="AB10" i="7"/>
  <c r="AA10" i="7"/>
  <c r="AC10" i="7" s="1"/>
  <c r="X10" i="7"/>
  <c r="W10" i="7"/>
  <c r="Y10" i="7" s="1"/>
  <c r="U10" i="7"/>
  <c r="T10" i="7"/>
  <c r="S10" i="7"/>
  <c r="P10" i="7"/>
  <c r="Q10" i="7" s="1"/>
  <c r="O10" i="7"/>
  <c r="L10" i="7"/>
  <c r="K10" i="7"/>
  <c r="M10" i="7" s="1"/>
  <c r="H10" i="7"/>
  <c r="G10" i="7"/>
  <c r="E10" i="7"/>
  <c r="D10" i="7"/>
  <c r="C10" i="7"/>
  <c r="AG9" i="7"/>
  <c r="AF9" i="7"/>
  <c r="AE9" i="7"/>
  <c r="Y9" i="7"/>
  <c r="X9" i="7"/>
  <c r="W9" i="7"/>
  <c r="T9" i="7"/>
  <c r="S9" i="7"/>
  <c r="U9" i="7" s="1"/>
  <c r="P9" i="7"/>
  <c r="O9" i="7"/>
  <c r="Q9" i="7" s="1"/>
  <c r="M9" i="7"/>
  <c r="L9" i="7"/>
  <c r="K9" i="7"/>
  <c r="H9" i="7"/>
  <c r="I9" i="7" s="1"/>
  <c r="G9" i="7"/>
  <c r="D9" i="7"/>
  <c r="C9" i="7"/>
  <c r="AN8" i="7"/>
  <c r="AF8" i="7"/>
  <c r="AE8" i="7"/>
  <c r="AG8" i="7" s="1"/>
  <c r="AB8" i="7"/>
  <c r="AA8" i="7"/>
  <c r="AC8" i="7" s="1"/>
  <c r="U8" i="7"/>
  <c r="T8" i="7"/>
  <c r="S8" i="7"/>
  <c r="P8" i="7"/>
  <c r="Q8" i="7" s="1"/>
  <c r="O8" i="7"/>
  <c r="L8" i="7"/>
  <c r="K8" i="7"/>
  <c r="M8" i="7" s="1"/>
  <c r="H8" i="7"/>
  <c r="G8" i="7"/>
  <c r="E8" i="7"/>
  <c r="D8" i="7"/>
  <c r="C8" i="7"/>
  <c r="AG7" i="7"/>
  <c r="AF7" i="7"/>
  <c r="AE7" i="7"/>
  <c r="AC7" i="7"/>
  <c r="AB7" i="7"/>
  <c r="AA7" i="7"/>
  <c r="X7" i="7"/>
  <c r="W7" i="7"/>
  <c r="Y7" i="7" s="1"/>
  <c r="P7" i="7"/>
  <c r="O7" i="7"/>
  <c r="Q7" i="7" s="1"/>
  <c r="M7" i="7"/>
  <c r="L7" i="7"/>
  <c r="K7" i="7"/>
  <c r="H7" i="7"/>
  <c r="I7" i="7" s="1"/>
  <c r="G7" i="7"/>
  <c r="D7" i="7"/>
  <c r="C7" i="7"/>
  <c r="AN6" i="7"/>
  <c r="AF6" i="7"/>
  <c r="AE6" i="7"/>
  <c r="AG6" i="7" s="1"/>
  <c r="AB6" i="7"/>
  <c r="AA6" i="7"/>
  <c r="AC6" i="7" s="1"/>
  <c r="Y6" i="7"/>
  <c r="X6" i="7"/>
  <c r="W6" i="7"/>
  <c r="T6" i="7"/>
  <c r="U6" i="7" s="1"/>
  <c r="S6" i="7"/>
  <c r="L6" i="7"/>
  <c r="K6" i="7"/>
  <c r="M6" i="7" s="1"/>
  <c r="H6" i="7"/>
  <c r="G6" i="7"/>
  <c r="E6" i="7"/>
  <c r="D6" i="7"/>
  <c r="C6" i="7"/>
  <c r="AG5" i="7"/>
  <c r="AF5" i="7"/>
  <c r="AE5" i="7"/>
  <c r="AC5" i="7"/>
  <c r="AB5" i="7"/>
  <c r="AA5" i="7"/>
  <c r="X5" i="7"/>
  <c r="W5" i="7"/>
  <c r="Y5" i="7" s="1"/>
  <c r="T5" i="7"/>
  <c r="S5" i="7"/>
  <c r="U5" i="7" s="1"/>
  <c r="Q5" i="7"/>
  <c r="P5" i="7"/>
  <c r="O5" i="7"/>
  <c r="H5" i="7"/>
  <c r="I5" i="7" s="1"/>
  <c r="G5" i="7"/>
  <c r="D5" i="7"/>
  <c r="C5" i="7"/>
  <c r="AN4" i="7"/>
  <c r="AF4" i="7"/>
  <c r="AE4" i="7"/>
  <c r="AG4" i="7" s="1"/>
  <c r="AB4" i="7"/>
  <c r="AA4" i="7"/>
  <c r="AC4" i="7" s="1"/>
  <c r="Y4" i="7"/>
  <c r="X4" i="7"/>
  <c r="W4" i="7"/>
  <c r="T4" i="7"/>
  <c r="U4" i="7" s="1"/>
  <c r="S4" i="7"/>
  <c r="P4" i="7"/>
  <c r="O4" i="7"/>
  <c r="Q4" i="7" s="1"/>
  <c r="L4" i="7"/>
  <c r="K4" i="7"/>
  <c r="E4" i="7"/>
  <c r="D4" i="7"/>
  <c r="C4" i="7"/>
  <c r="AG3" i="7"/>
  <c r="AF3" i="7"/>
  <c r="AE3" i="7"/>
  <c r="AC3" i="7"/>
  <c r="AB3" i="7"/>
  <c r="AA3" i="7"/>
  <c r="X3" i="7"/>
  <c r="W3" i="7"/>
  <c r="Y3" i="7" s="1"/>
  <c r="T3" i="7"/>
  <c r="S3" i="7"/>
  <c r="U3" i="7" s="1"/>
  <c r="Q3" i="7"/>
  <c r="P3" i="7"/>
  <c r="O3" i="7"/>
  <c r="L3" i="7"/>
  <c r="M3" i="7" s="1"/>
  <c r="K3" i="7"/>
  <c r="H3" i="7"/>
  <c r="G3" i="7"/>
  <c r="AD2" i="7"/>
  <c r="Z2" i="7"/>
  <c r="V2" i="7"/>
  <c r="R2" i="7"/>
  <c r="N2" i="7"/>
  <c r="J2" i="7"/>
  <c r="F2" i="7"/>
  <c r="B2" i="7"/>
  <c r="R45" i="6"/>
  <c r="L45" i="6"/>
  <c r="R44" i="6"/>
  <c r="L44" i="6"/>
  <c r="R43" i="6"/>
  <c r="L43" i="6"/>
  <c r="R42" i="6"/>
  <c r="L42" i="6"/>
  <c r="R40" i="6"/>
  <c r="L40" i="6"/>
  <c r="R39" i="6"/>
  <c r="L39" i="6"/>
  <c r="R38" i="6"/>
  <c r="L38" i="6"/>
  <c r="R37" i="6"/>
  <c r="L37" i="6"/>
  <c r="R35" i="6"/>
  <c r="L35" i="6"/>
  <c r="R34" i="6"/>
  <c r="L34" i="6"/>
  <c r="R33" i="6"/>
  <c r="L33" i="6"/>
  <c r="R32" i="6"/>
  <c r="L32" i="6"/>
  <c r="R30" i="6"/>
  <c r="L30" i="6"/>
  <c r="R29" i="6"/>
  <c r="L29" i="6"/>
  <c r="R28" i="6"/>
  <c r="L28" i="6"/>
  <c r="R27" i="6"/>
  <c r="L27" i="6"/>
  <c r="R25" i="6"/>
  <c r="L25" i="6"/>
  <c r="R24" i="6"/>
  <c r="L24" i="6"/>
  <c r="R23" i="6"/>
  <c r="L23" i="6"/>
  <c r="R22" i="6"/>
  <c r="L22" i="6"/>
  <c r="R20" i="6"/>
  <c r="L20" i="6"/>
  <c r="R19" i="6"/>
  <c r="L19" i="6"/>
  <c r="R18" i="6"/>
  <c r="L18" i="6"/>
  <c r="R17" i="6"/>
  <c r="L17" i="6"/>
  <c r="R15" i="6"/>
  <c r="L15" i="6"/>
  <c r="R14" i="6"/>
  <c r="L14" i="6"/>
  <c r="R13" i="6"/>
  <c r="L13" i="6"/>
  <c r="R12" i="6"/>
  <c r="L12" i="6"/>
  <c r="AN10" i="6"/>
  <c r="AB10" i="6"/>
  <c r="AA10" i="6"/>
  <c r="AC10" i="6" s="1"/>
  <c r="X10" i="6"/>
  <c r="W10" i="6"/>
  <c r="Y10" i="6" s="1"/>
  <c r="U10" i="6"/>
  <c r="T10" i="6"/>
  <c r="S10" i="6"/>
  <c r="P10" i="6"/>
  <c r="Q10" i="6" s="1"/>
  <c r="O10" i="6"/>
  <c r="L10" i="6"/>
  <c r="K10" i="6"/>
  <c r="M10" i="6" s="1"/>
  <c r="H10" i="6"/>
  <c r="G10" i="6"/>
  <c r="E10" i="6"/>
  <c r="D10" i="6"/>
  <c r="C10" i="6"/>
  <c r="AG9" i="6"/>
  <c r="AF9" i="6"/>
  <c r="AE9" i="6"/>
  <c r="Y9" i="6"/>
  <c r="X9" i="6"/>
  <c r="W9" i="6"/>
  <c r="T9" i="6"/>
  <c r="S9" i="6"/>
  <c r="U9" i="6" s="1"/>
  <c r="P9" i="6"/>
  <c r="O9" i="6"/>
  <c r="Q9" i="6" s="1"/>
  <c r="M9" i="6"/>
  <c r="L9" i="6"/>
  <c r="K9" i="6"/>
  <c r="H9" i="6"/>
  <c r="I9" i="6" s="1"/>
  <c r="G9" i="6"/>
  <c r="D9" i="6"/>
  <c r="C9" i="6"/>
  <c r="AN8" i="6"/>
  <c r="AF8" i="6"/>
  <c r="AE8" i="6"/>
  <c r="AG8" i="6" s="1"/>
  <c r="AB8" i="6"/>
  <c r="AA8" i="6"/>
  <c r="AC8" i="6" s="1"/>
  <c r="U8" i="6"/>
  <c r="T8" i="6"/>
  <c r="S8" i="6"/>
  <c r="P8" i="6"/>
  <c r="Q8" i="6" s="1"/>
  <c r="O8" i="6"/>
  <c r="L8" i="6"/>
  <c r="K8" i="6"/>
  <c r="M8" i="6" s="1"/>
  <c r="H8" i="6"/>
  <c r="G8" i="6"/>
  <c r="E8" i="6"/>
  <c r="D8" i="6"/>
  <c r="C8" i="6"/>
  <c r="AG7" i="6"/>
  <c r="AF7" i="6"/>
  <c r="AE7" i="6"/>
  <c r="AC7" i="6"/>
  <c r="AB7" i="6"/>
  <c r="AA7" i="6"/>
  <c r="X7" i="6"/>
  <c r="W7" i="6"/>
  <c r="Y7" i="6" s="1"/>
  <c r="Q7" i="6"/>
  <c r="O7" i="6"/>
  <c r="L7" i="6"/>
  <c r="M7" i="6" s="1"/>
  <c r="K7" i="6"/>
  <c r="H7" i="6"/>
  <c r="G7" i="6"/>
  <c r="I7" i="6" s="1"/>
  <c r="D7" i="6"/>
  <c r="AN7" i="6" s="1"/>
  <c r="C7" i="6"/>
  <c r="AM6" i="6"/>
  <c r="AF6" i="6"/>
  <c r="AE6" i="6"/>
  <c r="AG6" i="6" s="1"/>
  <c r="AC6" i="6"/>
  <c r="AB6" i="6"/>
  <c r="AA6" i="6"/>
  <c r="Y6" i="6"/>
  <c r="X6" i="6"/>
  <c r="W6" i="6"/>
  <c r="T6" i="6"/>
  <c r="U6" i="6" s="1"/>
  <c r="M6" i="6"/>
  <c r="L6" i="6"/>
  <c r="K6" i="6"/>
  <c r="H6" i="6"/>
  <c r="AN6" i="6" s="1"/>
  <c r="G6" i="6"/>
  <c r="D6" i="6"/>
  <c r="C6" i="6"/>
  <c r="AF5" i="6"/>
  <c r="AE5" i="6"/>
  <c r="AB5" i="6"/>
  <c r="AA5" i="6"/>
  <c r="AC5" i="6" s="1"/>
  <c r="Y5" i="6"/>
  <c r="X5" i="6"/>
  <c r="W5" i="6"/>
  <c r="T5" i="6"/>
  <c r="U5" i="6" s="1"/>
  <c r="S5" i="6"/>
  <c r="P5" i="6"/>
  <c r="O5" i="6"/>
  <c r="Q5" i="6" s="1"/>
  <c r="H5" i="6"/>
  <c r="G5" i="6"/>
  <c r="E5" i="6"/>
  <c r="D5" i="6"/>
  <c r="C5" i="6"/>
  <c r="AG4" i="6"/>
  <c r="AF4" i="6"/>
  <c r="AE4" i="6"/>
  <c r="AB4" i="6"/>
  <c r="AC4" i="6" s="1"/>
  <c r="AA4" i="6"/>
  <c r="X4" i="6"/>
  <c r="W4" i="6"/>
  <c r="T4" i="6"/>
  <c r="S4" i="6"/>
  <c r="U4" i="6" s="1"/>
  <c r="Q4" i="6"/>
  <c r="P4" i="6"/>
  <c r="O4" i="6"/>
  <c r="L4" i="6"/>
  <c r="M4" i="6" s="1"/>
  <c r="K4" i="6"/>
  <c r="D4" i="6"/>
  <c r="C4" i="6"/>
  <c r="AF3" i="6"/>
  <c r="AE3" i="6"/>
  <c r="AB3" i="6"/>
  <c r="AA3" i="6"/>
  <c r="AC3" i="6" s="1"/>
  <c r="Y3" i="6"/>
  <c r="X3" i="6"/>
  <c r="W3" i="6"/>
  <c r="T3" i="6"/>
  <c r="U3" i="6" s="1"/>
  <c r="S3" i="6"/>
  <c r="P3" i="6"/>
  <c r="O3" i="6"/>
  <c r="Q3" i="6" s="1"/>
  <c r="L3" i="6"/>
  <c r="K3" i="6"/>
  <c r="I3" i="6"/>
  <c r="H3" i="6"/>
  <c r="G3" i="6"/>
  <c r="AD2" i="6"/>
  <c r="Z2" i="6"/>
  <c r="V2" i="6"/>
  <c r="R2" i="6"/>
  <c r="N2" i="6"/>
  <c r="J2" i="6"/>
  <c r="F2" i="6"/>
  <c r="B2" i="6"/>
  <c r="S15" i="3"/>
  <c r="L15" i="3"/>
  <c r="S14" i="3"/>
  <c r="L14" i="3"/>
  <c r="S12" i="3"/>
  <c r="L12" i="3"/>
  <c r="S11" i="3"/>
  <c r="L11" i="3"/>
  <c r="S9" i="3"/>
  <c r="L9" i="3"/>
  <c r="S8" i="3"/>
  <c r="L8" i="3"/>
  <c r="W6" i="3"/>
  <c r="M6" i="3"/>
  <c r="L6" i="3"/>
  <c r="K6" i="3"/>
  <c r="H6" i="3"/>
  <c r="I6" i="3" s="1"/>
  <c r="G6" i="3"/>
  <c r="D6" i="3"/>
  <c r="C6" i="3"/>
  <c r="X5" i="3"/>
  <c r="P5" i="3"/>
  <c r="O5" i="3"/>
  <c r="Q5" i="3" s="1"/>
  <c r="H5" i="3"/>
  <c r="G5" i="3"/>
  <c r="E5" i="3"/>
  <c r="D5" i="3"/>
  <c r="C5" i="3"/>
  <c r="W4" i="3"/>
  <c r="AC4" i="3" s="1"/>
  <c r="Q4" i="3"/>
  <c r="P4" i="3"/>
  <c r="O4" i="3"/>
  <c r="L4" i="3"/>
  <c r="M4" i="3" s="1"/>
  <c r="K4" i="3"/>
  <c r="D4" i="3"/>
  <c r="X4" i="3" s="1"/>
  <c r="C4" i="3"/>
  <c r="X3" i="3"/>
  <c r="U3" i="3"/>
  <c r="P3" i="3"/>
  <c r="O3" i="3"/>
  <c r="Q3" i="3" s="1"/>
  <c r="L3" i="3"/>
  <c r="K3" i="3"/>
  <c r="M3" i="3" s="1"/>
  <c r="I3" i="3"/>
  <c r="T3" i="3" s="1"/>
  <c r="H3" i="3"/>
  <c r="G3" i="3"/>
  <c r="W3" i="3" s="1"/>
  <c r="AC3" i="3" s="1"/>
  <c r="N2" i="3"/>
  <c r="J2" i="3"/>
  <c r="F2" i="3"/>
  <c r="B2" i="3"/>
  <c r="J54" i="2"/>
  <c r="E53" i="2"/>
  <c r="K44" i="2"/>
  <c r="Y3" i="3" l="1"/>
  <c r="AN3" i="6"/>
  <c r="AS6" i="6"/>
  <c r="AK10" i="6"/>
  <c r="AN5" i="6"/>
  <c r="AM4" i="7"/>
  <c r="AS4" i="7" s="1"/>
  <c r="M4" i="7"/>
  <c r="AK4" i="7" s="1"/>
  <c r="AM6" i="7"/>
  <c r="AS6" i="7" s="1"/>
  <c r="I6" i="7"/>
  <c r="AK6" i="7" s="1"/>
  <c r="AM10" i="7"/>
  <c r="AS10" i="7" s="1"/>
  <c r="I10" i="7"/>
  <c r="AJ10" i="7" s="1"/>
  <c r="AL6" i="6"/>
  <c r="E6" i="6"/>
  <c r="AK6" i="6" s="1"/>
  <c r="I6" i="6"/>
  <c r="AL4" i="7"/>
  <c r="AM9" i="9"/>
  <c r="AS9" i="9" s="1"/>
  <c r="E9" i="9"/>
  <c r="AK9" i="9" s="1"/>
  <c r="AS8" i="11"/>
  <c r="E4" i="3"/>
  <c r="V4" i="3" s="1"/>
  <c r="W5" i="3"/>
  <c r="AC5" i="3" s="1"/>
  <c r="I5" i="3"/>
  <c r="U5" i="3" s="1"/>
  <c r="T6" i="3"/>
  <c r="E6" i="3"/>
  <c r="V6" i="3" s="1"/>
  <c r="AM3" i="6"/>
  <c r="AS3" i="6" s="1"/>
  <c r="M3" i="6"/>
  <c r="AG3" i="6"/>
  <c r="Y4" i="6"/>
  <c r="AM5" i="6"/>
  <c r="AS5" i="6" s="1"/>
  <c r="I5" i="6"/>
  <c r="AG5" i="6"/>
  <c r="AL5" i="6" s="1"/>
  <c r="AJ6" i="6"/>
  <c r="AK7" i="6"/>
  <c r="E7" i="6"/>
  <c r="AL7" i="6" s="1"/>
  <c r="AJ7" i="6"/>
  <c r="AN9" i="6"/>
  <c r="AN3" i="7"/>
  <c r="AN5" i="7"/>
  <c r="AN7" i="7"/>
  <c r="AN9" i="7"/>
  <c r="AK10" i="7"/>
  <c r="AN3" i="8"/>
  <c r="AK4" i="8"/>
  <c r="AN5" i="8"/>
  <c r="AN7" i="8"/>
  <c r="AK8" i="8"/>
  <c r="AN9" i="8"/>
  <c r="AM10" i="8"/>
  <c r="AN3" i="9"/>
  <c r="AN5" i="9"/>
  <c r="I3" i="11"/>
  <c r="AR3" i="11"/>
  <c r="AU11" i="11"/>
  <c r="BA11" i="11" s="1"/>
  <c r="Q11" i="11"/>
  <c r="AN10" i="12"/>
  <c r="AT9" i="13"/>
  <c r="E9" i="13"/>
  <c r="AR9" i="13" s="1"/>
  <c r="AS9" i="13"/>
  <c r="AU9" i="13"/>
  <c r="BA9" i="13" s="1"/>
  <c r="Q9" i="13"/>
  <c r="AM8" i="8"/>
  <c r="AS8" i="8" s="1"/>
  <c r="I8" i="8"/>
  <c r="AJ8" i="8" s="1"/>
  <c r="AJ4" i="9"/>
  <c r="AL5" i="9"/>
  <c r="AJ5" i="9"/>
  <c r="Y6" i="11"/>
  <c r="AT6" i="11" s="1"/>
  <c r="AV6" i="11"/>
  <c r="AK9" i="12"/>
  <c r="AM10" i="6"/>
  <c r="AS10" i="6" s="1"/>
  <c r="I10" i="6"/>
  <c r="AL10" i="6" s="1"/>
  <c r="AM8" i="7"/>
  <c r="AS8" i="7" s="1"/>
  <c r="I8" i="7"/>
  <c r="AL8" i="7" s="1"/>
  <c r="AM4" i="8"/>
  <c r="AS4" i="8" s="1"/>
  <c r="M4" i="8"/>
  <c r="AJ4" i="8" s="1"/>
  <c r="AJ4" i="6"/>
  <c r="E4" i="6"/>
  <c r="AL4" i="6" s="1"/>
  <c r="AM4" i="6"/>
  <c r="AL6" i="7"/>
  <c r="AL10" i="7"/>
  <c r="AM8" i="6"/>
  <c r="AS8" i="6" s="1"/>
  <c r="I8" i="6"/>
  <c r="AK8" i="6" s="1"/>
  <c r="AM6" i="8"/>
  <c r="AS6" i="8" s="1"/>
  <c r="I6" i="8"/>
  <c r="AL6" i="8" s="1"/>
  <c r="AL4" i="8"/>
  <c r="AN10" i="8"/>
  <c r="AN4" i="9"/>
  <c r="AN6" i="9"/>
  <c r="E6" i="9"/>
  <c r="AF6" i="14"/>
  <c r="I6" i="14"/>
  <c r="X6" i="3"/>
  <c r="AC6" i="3" s="1"/>
  <c r="AN4" i="6"/>
  <c r="AM7" i="6"/>
  <c r="AS7" i="6" s="1"/>
  <c r="AJ9" i="6"/>
  <c r="E9" i="6"/>
  <c r="AL9" i="6" s="1"/>
  <c r="AM9" i="6"/>
  <c r="AS9" i="6" s="1"/>
  <c r="AK3" i="7"/>
  <c r="I3" i="7"/>
  <c r="AL3" i="7" s="1"/>
  <c r="AM3" i="7"/>
  <c r="AS3" i="7" s="1"/>
  <c r="AJ4" i="7"/>
  <c r="AK5" i="7"/>
  <c r="AJ5" i="7"/>
  <c r="E5" i="7"/>
  <c r="AL5" i="7" s="1"/>
  <c r="AM5" i="7"/>
  <c r="AS5" i="7" s="1"/>
  <c r="AJ6" i="7"/>
  <c r="E7" i="7"/>
  <c r="AL7" i="7" s="1"/>
  <c r="AM7" i="7"/>
  <c r="AJ9" i="7"/>
  <c r="E9" i="7"/>
  <c r="AL9" i="7" s="1"/>
  <c r="AM9" i="7"/>
  <c r="AS9" i="7" s="1"/>
  <c r="AJ3" i="8"/>
  <c r="I3" i="8"/>
  <c r="AL3" i="8" s="1"/>
  <c r="AM3" i="8"/>
  <c r="AS3" i="8" s="1"/>
  <c r="AJ5" i="8"/>
  <c r="E5" i="8"/>
  <c r="AL5" i="8" s="1"/>
  <c r="AM5" i="8"/>
  <c r="AS5" i="8" s="1"/>
  <c r="AJ7" i="8"/>
  <c r="E7" i="8"/>
  <c r="AL7" i="8" s="1"/>
  <c r="AM7" i="8"/>
  <c r="AS7" i="8" s="1"/>
  <c r="M8" i="8"/>
  <c r="AL8" i="8" s="1"/>
  <c r="AK9" i="8"/>
  <c r="AJ9" i="8"/>
  <c r="E9" i="8"/>
  <c r="AL9" i="8" s="1"/>
  <c r="AM9" i="8"/>
  <c r="AS9" i="8" s="1"/>
  <c r="AK10" i="8"/>
  <c r="AK3" i="9"/>
  <c r="AJ3" i="9"/>
  <c r="I3" i="9"/>
  <c r="AM3" i="9"/>
  <c r="AS3" i="9" s="1"/>
  <c r="AL3" i="9"/>
  <c r="AL4" i="9"/>
  <c r="AU4" i="11"/>
  <c r="BA4" i="11" s="1"/>
  <c r="Q4" i="11"/>
  <c r="AT4" i="11" s="1"/>
  <c r="AM8" i="9"/>
  <c r="AS5" i="11"/>
  <c r="E7" i="11"/>
  <c r="AT7" i="11" s="1"/>
  <c r="AT11" i="11"/>
  <c r="V3" i="3"/>
  <c r="S3" i="3" s="1"/>
  <c r="AK4" i="9"/>
  <c r="AM4" i="9"/>
  <c r="AS4" i="9" s="1"/>
  <c r="AM5" i="9"/>
  <c r="AK5" i="9"/>
  <c r="AM7" i="9"/>
  <c r="AS7" i="9" s="1"/>
  <c r="AL7" i="9"/>
  <c r="AN8" i="9"/>
  <c r="AU6" i="11"/>
  <c r="BA6" i="11" s="1"/>
  <c r="AR6" i="11"/>
  <c r="E6" i="11"/>
  <c r="AS9" i="11"/>
  <c r="E11" i="11"/>
  <c r="AN3" i="12"/>
  <c r="AN8" i="12"/>
  <c r="I3" i="13"/>
  <c r="AT3" i="13" s="1"/>
  <c r="AR3" i="13"/>
  <c r="AM4" i="12"/>
  <c r="AS4" i="12" s="1"/>
  <c r="AL4" i="12"/>
  <c r="E4" i="12"/>
  <c r="AK4" i="12" s="1"/>
  <c r="I10" i="8"/>
  <c r="AJ10" i="8" s="1"/>
  <c r="AK6" i="9"/>
  <c r="U6" i="9"/>
  <c r="AL6" i="9" s="1"/>
  <c r="AM6" i="9"/>
  <c r="AS6" i="9" s="1"/>
  <c r="AC7" i="9"/>
  <c r="AJ7" i="9" s="1"/>
  <c r="I9" i="9"/>
  <c r="AL9" i="9" s="1"/>
  <c r="AM10" i="9"/>
  <c r="AS10" i="9" s="1"/>
  <c r="AV3" i="11"/>
  <c r="AV5" i="11"/>
  <c r="AU7" i="11"/>
  <c r="BA7" i="11" s="1"/>
  <c r="Q7" i="11"/>
  <c r="AS7" i="11" s="1"/>
  <c r="AR8" i="11"/>
  <c r="E10" i="11"/>
  <c r="AR10" i="11" s="1"/>
  <c r="AT7" i="13"/>
  <c r="E7" i="13"/>
  <c r="AS7" i="13"/>
  <c r="AR7" i="13"/>
  <c r="AU7" i="13"/>
  <c r="BA7" i="13" s="1"/>
  <c r="Q7" i="13"/>
  <c r="BA11" i="13"/>
  <c r="Y12" i="13"/>
  <c r="AU12" i="13"/>
  <c r="BA12" i="13" s="1"/>
  <c r="AL6" i="12"/>
  <c r="E5" i="13"/>
  <c r="AS5" i="13" s="1"/>
  <c r="E5" i="14"/>
  <c r="AC5" i="14" s="1"/>
  <c r="AE5" i="14"/>
  <c r="AK5" i="14" s="1"/>
  <c r="AE3" i="15"/>
  <c r="AK3" i="15" s="1"/>
  <c r="AC3" i="15"/>
  <c r="AB3" i="15"/>
  <c r="I3" i="15"/>
  <c r="AD3" i="15"/>
  <c r="AK8" i="9"/>
  <c r="AO8" i="9" s="1"/>
  <c r="AN10" i="9"/>
  <c r="AK4" i="11"/>
  <c r="U5" i="11"/>
  <c r="AK8" i="11"/>
  <c r="AU9" i="11"/>
  <c r="BA9" i="11" s="1"/>
  <c r="Q9" i="11"/>
  <c r="AG12" i="11"/>
  <c r="M3" i="12"/>
  <c r="AL3" i="12" s="1"/>
  <c r="AM5" i="12"/>
  <c r="AS5" i="12" s="1"/>
  <c r="AM7" i="12"/>
  <c r="AS7" i="12" s="1"/>
  <c r="AM9" i="12"/>
  <c r="AS9" i="12" s="1"/>
  <c r="AT4" i="13"/>
  <c r="E4" i="13"/>
  <c r="AR4" i="13" s="1"/>
  <c r="AU6" i="13"/>
  <c r="BA6" i="13" s="1"/>
  <c r="E6" i="13"/>
  <c r="AR6" i="13" s="1"/>
  <c r="E8" i="13"/>
  <c r="AU8" i="13"/>
  <c r="BA8" i="13" s="1"/>
  <c r="Q8" i="13"/>
  <c r="AS8" i="13" s="1"/>
  <c r="E10" i="13"/>
  <c r="Q10" i="13"/>
  <c r="AT10" i="13" s="1"/>
  <c r="AU10" i="13"/>
  <c r="BA10" i="13" s="1"/>
  <c r="E11" i="13"/>
  <c r="AV11" i="13"/>
  <c r="AD4" i="14"/>
  <c r="E4" i="14"/>
  <c r="AC4" i="14"/>
  <c r="AE4" i="14"/>
  <c r="AK4" i="14" s="1"/>
  <c r="AB4" i="14"/>
  <c r="AB7" i="14"/>
  <c r="E7" i="14"/>
  <c r="AC7" i="14" s="1"/>
  <c r="Q10" i="9"/>
  <c r="AJ10" i="9" s="1"/>
  <c r="AK3" i="11"/>
  <c r="AS3" i="11" s="1"/>
  <c r="U4" i="11"/>
  <c r="AS4" i="11" s="1"/>
  <c r="E5" i="11"/>
  <c r="AT5" i="11" s="1"/>
  <c r="AU5" i="11"/>
  <c r="BA5" i="11" s="1"/>
  <c r="AK7" i="11"/>
  <c r="AU8" i="11"/>
  <c r="BA8" i="11" s="1"/>
  <c r="Q8" i="11"/>
  <c r="AT8" i="11" s="1"/>
  <c r="E9" i="11"/>
  <c r="AT9" i="11" s="1"/>
  <c r="AG11" i="11"/>
  <c r="AS11" i="11" s="1"/>
  <c r="AU12" i="11"/>
  <c r="BA12" i="11" s="1"/>
  <c r="Q12" i="11"/>
  <c r="AS12" i="11" s="1"/>
  <c r="AM3" i="12"/>
  <c r="AS3" i="12" s="1"/>
  <c r="Q5" i="12"/>
  <c r="AK5" i="12" s="1"/>
  <c r="AK6" i="12"/>
  <c r="AJ6" i="12"/>
  <c r="E6" i="12"/>
  <c r="AM6" i="12"/>
  <c r="AS6" i="12" s="1"/>
  <c r="M7" i="12"/>
  <c r="AK7" i="12" s="1"/>
  <c r="E8" i="12"/>
  <c r="AL8" i="12" s="1"/>
  <c r="AM8" i="12"/>
  <c r="M9" i="12"/>
  <c r="AJ9" i="12" s="1"/>
  <c r="AJ10" i="12"/>
  <c r="E10" i="12"/>
  <c r="AL10" i="12" s="1"/>
  <c r="AM10" i="12"/>
  <c r="AU4" i="13"/>
  <c r="BA4" i="13" s="1"/>
  <c r="AF3" i="14"/>
  <c r="AD7" i="14"/>
  <c r="I7" i="15"/>
  <c r="AF7" i="15"/>
  <c r="AU3" i="11"/>
  <c r="BA3" i="11" s="1"/>
  <c r="AU10" i="11"/>
  <c r="BA10" i="11" s="1"/>
  <c r="Q10" i="11"/>
  <c r="AN4" i="12"/>
  <c r="AU3" i="13"/>
  <c r="BA3" i="13" s="1"/>
  <c r="AS4" i="13"/>
  <c r="AU5" i="13"/>
  <c r="BA5" i="13" s="1"/>
  <c r="AV10" i="13"/>
  <c r="AT12" i="13"/>
  <c r="E12" i="13"/>
  <c r="AR12" i="13" s="1"/>
  <c r="AS12" i="13"/>
  <c r="AE3" i="14"/>
  <c r="AK3" i="14" s="1"/>
  <c r="AC6" i="14"/>
  <c r="AB6" i="14"/>
  <c r="E6" i="14"/>
  <c r="AD6" i="14"/>
  <c r="AE4" i="15"/>
  <c r="AK4" i="15" s="1"/>
  <c r="E4" i="15"/>
  <c r="AD4" i="15" s="1"/>
  <c r="AL7" i="12"/>
  <c r="AL9" i="12"/>
  <c r="E6" i="15"/>
  <c r="AD6" i="15" s="1"/>
  <c r="AE3" i="16"/>
  <c r="AK3" i="16" s="1"/>
  <c r="I3" i="16"/>
  <c r="AC3" i="16" s="1"/>
  <c r="AC7" i="16"/>
  <c r="AB7" i="16"/>
  <c r="E7" i="16"/>
  <c r="AE4" i="17"/>
  <c r="AK4" i="17" s="1"/>
  <c r="AC4" i="17"/>
  <c r="AB4" i="17"/>
  <c r="E4" i="17"/>
  <c r="I11" i="13"/>
  <c r="AS11" i="13" s="1"/>
  <c r="AD3" i="14"/>
  <c r="I3" i="14"/>
  <c r="AB3" i="14" s="1"/>
  <c r="I5" i="14"/>
  <c r="AC8" i="14"/>
  <c r="AB8" i="14"/>
  <c r="E8" i="14"/>
  <c r="AD8" i="14"/>
  <c r="AE5" i="15"/>
  <c r="AK5" i="15" s="1"/>
  <c r="E5" i="15"/>
  <c r="AD5" i="15" s="1"/>
  <c r="AB6" i="16"/>
  <c r="E6" i="16"/>
  <c r="AC6" i="16" s="1"/>
  <c r="I6" i="16"/>
  <c r="AD7" i="16"/>
  <c r="AE3" i="17"/>
  <c r="AK3" i="17" s="1"/>
  <c r="AC3" i="17"/>
  <c r="AB3" i="17"/>
  <c r="I3" i="17"/>
  <c r="AD4" i="17"/>
  <c r="AC6" i="17"/>
  <c r="E8" i="15"/>
  <c r="AD8" i="15" s="1"/>
  <c r="AE5" i="16"/>
  <c r="AK5" i="16" s="1"/>
  <c r="AB5" i="16"/>
  <c r="E5" i="16"/>
  <c r="AD5" i="16" s="1"/>
  <c r="AD6" i="16"/>
  <c r="AD3" i="17"/>
  <c r="AC7" i="17"/>
  <c r="AC7" i="15"/>
  <c r="AB7" i="15"/>
  <c r="E7" i="15"/>
  <c r="AD7" i="15" s="1"/>
  <c r="AE4" i="16"/>
  <c r="AK4" i="16" s="1"/>
  <c r="AC4" i="16"/>
  <c r="AB4" i="16"/>
  <c r="E4" i="16"/>
  <c r="AD4" i="16" s="1"/>
  <c r="AC8" i="16"/>
  <c r="E8" i="16"/>
  <c r="AB8" i="16" s="1"/>
  <c r="AE5" i="17"/>
  <c r="AK5" i="17" s="1"/>
  <c r="AC5" i="17"/>
  <c r="AB5" i="17"/>
  <c r="E5" i="17"/>
  <c r="AD5" i="17"/>
  <c r="AD6" i="17"/>
  <c r="AD7" i="17"/>
  <c r="AB8" i="17"/>
  <c r="AD8" i="17"/>
  <c r="AF8" i="17"/>
  <c r="E6" i="17"/>
  <c r="AB6" i="17"/>
  <c r="E7" i="17"/>
  <c r="AB7" i="17"/>
  <c r="E8" i="17"/>
  <c r="AC8" i="17" s="1"/>
  <c r="AE6" i="14"/>
  <c r="AK6" i="14" s="1"/>
  <c r="AE7" i="14"/>
  <c r="AK7" i="14" s="1"/>
  <c r="AE8" i="14"/>
  <c r="AK8" i="14" s="1"/>
  <c r="AE6" i="15"/>
  <c r="AK6" i="15" s="1"/>
  <c r="AE7" i="15"/>
  <c r="AK7" i="15" s="1"/>
  <c r="AE8" i="15"/>
  <c r="AK8" i="15" s="1"/>
  <c r="AE6" i="16"/>
  <c r="AK6" i="16" s="1"/>
  <c r="AE7" i="16"/>
  <c r="AK7" i="16" s="1"/>
  <c r="AE8" i="16"/>
  <c r="AK8" i="16" s="1"/>
  <c r="AE6" i="17"/>
  <c r="AK6" i="17" s="1"/>
  <c r="AE7" i="17"/>
  <c r="AK7" i="17" s="1"/>
  <c r="AE8" i="17"/>
  <c r="AI9" i="12" l="1"/>
  <c r="AO9" i="12"/>
  <c r="AQ9" i="13"/>
  <c r="AW9" i="13"/>
  <c r="AW12" i="13"/>
  <c r="AQ12" i="13"/>
  <c r="AI10" i="7"/>
  <c r="AO10" i="7"/>
  <c r="AG8" i="16"/>
  <c r="AI4" i="8"/>
  <c r="AO4" i="8"/>
  <c r="AI8" i="8"/>
  <c r="AO8" i="8"/>
  <c r="AA6" i="16"/>
  <c r="AG6" i="16"/>
  <c r="AQ8" i="11"/>
  <c r="AW8" i="11"/>
  <c r="AW3" i="11"/>
  <c r="AO7" i="6"/>
  <c r="AI7" i="6"/>
  <c r="AK5" i="6"/>
  <c r="AK8" i="17"/>
  <c r="AD8" i="16"/>
  <c r="AA8" i="16" s="1"/>
  <c r="AC5" i="16"/>
  <c r="AG5" i="16" s="1"/>
  <c r="AB8" i="15"/>
  <c r="AB5" i="15"/>
  <c r="AC3" i="14"/>
  <c r="AB3" i="16"/>
  <c r="AB6" i="15"/>
  <c r="AL5" i="12"/>
  <c r="AB4" i="15"/>
  <c r="AK10" i="12"/>
  <c r="AI10" i="12" s="1"/>
  <c r="AJ8" i="12"/>
  <c r="AK3" i="12"/>
  <c r="AR10" i="13"/>
  <c r="AT6" i="13"/>
  <c r="AB5" i="14"/>
  <c r="AD5" i="14"/>
  <c r="AT5" i="13"/>
  <c r="AJ5" i="12"/>
  <c r="AS10" i="11"/>
  <c r="AQ10" i="11" s="1"/>
  <c r="AO10" i="8"/>
  <c r="AJ4" i="12"/>
  <c r="AS3" i="13"/>
  <c r="AW3" i="13" s="1"/>
  <c r="AR7" i="11"/>
  <c r="AS8" i="9"/>
  <c r="AK7" i="8"/>
  <c r="AK5" i="8"/>
  <c r="AI5" i="8" s="1"/>
  <c r="AK3" i="8"/>
  <c r="AK9" i="7"/>
  <c r="AO9" i="7" s="1"/>
  <c r="AJ7" i="7"/>
  <c r="AJ10" i="6"/>
  <c r="AK9" i="6"/>
  <c r="AI9" i="6" s="1"/>
  <c r="AL8" i="6"/>
  <c r="AK4" i="6"/>
  <c r="AO4" i="6" s="1"/>
  <c r="AL10" i="9"/>
  <c r="AO4" i="9"/>
  <c r="AI4" i="9"/>
  <c r="AJ5" i="6"/>
  <c r="AJ3" i="6"/>
  <c r="U6" i="3"/>
  <c r="S6" i="3" s="1"/>
  <c r="T4" i="3"/>
  <c r="AJ9" i="9"/>
  <c r="AJ6" i="8"/>
  <c r="AK8" i="7"/>
  <c r="AA6" i="17"/>
  <c r="AG6" i="17"/>
  <c r="AR11" i="13"/>
  <c r="AA7" i="14"/>
  <c r="AG7" i="14"/>
  <c r="AR4" i="11"/>
  <c r="AO7" i="8"/>
  <c r="AI7" i="8"/>
  <c r="AA7" i="17"/>
  <c r="AG7" i="17"/>
  <c r="AA7" i="15"/>
  <c r="AG7" i="15"/>
  <c r="AC8" i="15"/>
  <c r="AA3" i="17"/>
  <c r="AG3" i="17"/>
  <c r="AD3" i="16"/>
  <c r="AC5" i="15"/>
  <c r="AA8" i="14"/>
  <c r="AG8" i="14"/>
  <c r="AG3" i="14"/>
  <c r="AA3" i="14"/>
  <c r="AA4" i="17"/>
  <c r="AG4" i="17"/>
  <c r="AA7" i="16"/>
  <c r="AG7" i="16"/>
  <c r="AC6" i="15"/>
  <c r="AC4" i="15"/>
  <c r="AA6" i="14"/>
  <c r="AG6" i="14"/>
  <c r="AS10" i="12"/>
  <c r="AK8" i="12"/>
  <c r="AO6" i="12"/>
  <c r="AI6" i="12"/>
  <c r="AG4" i="14"/>
  <c r="AA4" i="14"/>
  <c r="AT11" i="13"/>
  <c r="AS10" i="13"/>
  <c r="AR8" i="13"/>
  <c r="AR9" i="11"/>
  <c r="AR5" i="11"/>
  <c r="AK10" i="9"/>
  <c r="AI10" i="9" s="1"/>
  <c r="AA3" i="15"/>
  <c r="AG3" i="15"/>
  <c r="AR5" i="13"/>
  <c r="AT10" i="11"/>
  <c r="AT3" i="11"/>
  <c r="AQ3" i="11" s="1"/>
  <c r="AR11" i="11"/>
  <c r="AS6" i="11"/>
  <c r="AQ6" i="11" s="1"/>
  <c r="AO3" i="9"/>
  <c r="AI3" i="9"/>
  <c r="AJ8" i="7"/>
  <c r="AK7" i="7"/>
  <c r="AO5" i="7"/>
  <c r="AI5" i="7"/>
  <c r="AJ8" i="6"/>
  <c r="AJ6" i="9"/>
  <c r="AS4" i="6"/>
  <c r="AJ3" i="12"/>
  <c r="AL10" i="8"/>
  <c r="AI10" i="8" s="1"/>
  <c r="AS10" i="8"/>
  <c r="AK6" i="8"/>
  <c r="U4" i="3"/>
  <c r="AI8" i="9"/>
  <c r="T5" i="3"/>
  <c r="AK3" i="6"/>
  <c r="AL3" i="6"/>
  <c r="AG8" i="17"/>
  <c r="AA8" i="17"/>
  <c r="AO3" i="8"/>
  <c r="AI3" i="8"/>
  <c r="AI4" i="7"/>
  <c r="AO4" i="7"/>
  <c r="AA5" i="17"/>
  <c r="AG5" i="17"/>
  <c r="AI5" i="17" s="1"/>
  <c r="AA4" i="16"/>
  <c r="AG4" i="16"/>
  <c r="AS6" i="13"/>
  <c r="AQ6" i="13" s="1"/>
  <c r="AS8" i="12"/>
  <c r="AT8" i="13"/>
  <c r="AQ4" i="13"/>
  <c r="AW4" i="13"/>
  <c r="AJ7" i="12"/>
  <c r="AQ7" i="13"/>
  <c r="AW7" i="13"/>
  <c r="AR12" i="11"/>
  <c r="AS5" i="9"/>
  <c r="AT12" i="11"/>
  <c r="AO9" i="8"/>
  <c r="AI9" i="8"/>
  <c r="AS7" i="7"/>
  <c r="AI6" i="7"/>
  <c r="AO6" i="7"/>
  <c r="AJ3" i="7"/>
  <c r="AI5" i="9"/>
  <c r="AO5" i="9"/>
  <c r="AK7" i="9"/>
  <c r="AI7" i="9" s="1"/>
  <c r="AO6" i="6"/>
  <c r="AI6" i="6"/>
  <c r="V5" i="3"/>
  <c r="AQ9" i="7" l="1"/>
  <c r="AO3" i="7"/>
  <c r="AI3" i="7"/>
  <c r="AW6" i="13"/>
  <c r="AW11" i="13"/>
  <c r="AQ11" i="13"/>
  <c r="AI6" i="8"/>
  <c r="AO6" i="8"/>
  <c r="AI3" i="6"/>
  <c r="AO3" i="6"/>
  <c r="AI10" i="6"/>
  <c r="AO10" i="6"/>
  <c r="AO7" i="9"/>
  <c r="AW10" i="13"/>
  <c r="AQ10" i="13"/>
  <c r="AA4" i="15"/>
  <c r="AG4" i="15"/>
  <c r="Y6" i="3"/>
  <c r="AO9" i="6"/>
  <c r="AO5" i="8"/>
  <c r="AQ5" i="8" s="1"/>
  <c r="AQ3" i="13"/>
  <c r="AO10" i="12"/>
  <c r="AA5" i="16"/>
  <c r="AO10" i="9"/>
  <c r="AQ12" i="11"/>
  <c r="AW12" i="11"/>
  <c r="AQ9" i="8"/>
  <c r="AI4" i="16"/>
  <c r="S5" i="3"/>
  <c r="Y5" i="3"/>
  <c r="AO6" i="9"/>
  <c r="AQ6" i="9" s="1"/>
  <c r="AI6" i="9"/>
  <c r="AQ5" i="13"/>
  <c r="AW5" i="13"/>
  <c r="AQ5" i="11"/>
  <c r="AW5" i="11"/>
  <c r="AI7" i="15"/>
  <c r="AI6" i="17"/>
  <c r="AI9" i="9"/>
  <c r="AO9" i="9"/>
  <c r="AI5" i="6"/>
  <c r="AO5" i="6"/>
  <c r="AO7" i="7"/>
  <c r="AI7" i="7"/>
  <c r="AO4" i="12"/>
  <c r="AI4" i="12"/>
  <c r="AA5" i="15"/>
  <c r="AG5" i="15"/>
  <c r="AI4" i="6"/>
  <c r="AI9" i="7"/>
  <c r="AW6" i="11"/>
  <c r="AI6" i="16"/>
  <c r="AQ8" i="8"/>
  <c r="AW10" i="11"/>
  <c r="AQ8" i="9"/>
  <c r="AQ3" i="8"/>
  <c r="AI7" i="16"/>
  <c r="AI8" i="17"/>
  <c r="AI8" i="6"/>
  <c r="AO8" i="6"/>
  <c r="AQ8" i="6" s="1"/>
  <c r="AI8" i="7"/>
  <c r="AO8" i="7"/>
  <c r="AQ8" i="7" s="1"/>
  <c r="AQ11" i="11"/>
  <c r="AW11" i="11"/>
  <c r="AQ9" i="11"/>
  <c r="AW9" i="11"/>
  <c r="AI4" i="17"/>
  <c r="AI3" i="17"/>
  <c r="AQ7" i="8"/>
  <c r="Y4" i="3"/>
  <c r="S4" i="3"/>
  <c r="AQ10" i="8"/>
  <c r="AG5" i="14"/>
  <c r="AI5" i="14" s="1"/>
  <c r="AA5" i="14"/>
  <c r="AO8" i="12"/>
  <c r="AI8" i="12"/>
  <c r="AA6" i="15"/>
  <c r="AG6" i="15"/>
  <c r="AA8" i="15"/>
  <c r="AG8" i="15"/>
  <c r="AI8" i="15" s="1"/>
  <c r="AQ7" i="6"/>
  <c r="AI7" i="12"/>
  <c r="AO7" i="12"/>
  <c r="AQ7" i="12" s="1"/>
  <c r="AI3" i="12"/>
  <c r="AO3" i="12"/>
  <c r="AQ8" i="13"/>
  <c r="AW8" i="13"/>
  <c r="AY8" i="13" s="1"/>
  <c r="AI7" i="17"/>
  <c r="AQ4" i="11"/>
  <c r="AW4" i="11"/>
  <c r="AY4" i="11" s="1"/>
  <c r="AQ7" i="11"/>
  <c r="AW7" i="11"/>
  <c r="AI5" i="12"/>
  <c r="AO5" i="12"/>
  <c r="AA3" i="16"/>
  <c r="AG3" i="16"/>
  <c r="AI3" i="16" s="1"/>
  <c r="AY3" i="11"/>
  <c r="AQ4" i="8"/>
  <c r="AI8" i="16"/>
  <c r="AY11" i="11" l="1"/>
  <c r="AQ3" i="9"/>
  <c r="AY9" i="13"/>
  <c r="AY7" i="11"/>
  <c r="AY9" i="11"/>
  <c r="AQ5" i="7"/>
  <c r="AQ10" i="7"/>
  <c r="AY8" i="11"/>
  <c r="AI5" i="15"/>
  <c r="AQ9" i="9"/>
  <c r="AI3" i="14"/>
  <c r="AY5" i="13"/>
  <c r="AA5" i="3"/>
  <c r="AY7" i="13"/>
  <c r="AY12" i="11"/>
  <c r="AQ10" i="12"/>
  <c r="AA6" i="3"/>
  <c r="AY10" i="13"/>
  <c r="AQ3" i="6"/>
  <c r="AY4" i="13"/>
  <c r="AQ4" i="6"/>
  <c r="AI7" i="14"/>
  <c r="AQ4" i="12"/>
  <c r="AI6" i="14"/>
  <c r="AQ3" i="12"/>
  <c r="AQ9" i="12"/>
  <c r="AQ8" i="12"/>
  <c r="AY10" i="11"/>
  <c r="AY6" i="11"/>
  <c r="AQ7" i="7"/>
  <c r="AQ6" i="12"/>
  <c r="AI4" i="15"/>
  <c r="AQ7" i="9"/>
  <c r="AY11" i="13"/>
  <c r="AI5" i="16"/>
  <c r="AQ9" i="6"/>
  <c r="AQ5" i="12"/>
  <c r="AQ4" i="9"/>
  <c r="AI4" i="14"/>
  <c r="AY12" i="13"/>
  <c r="AI6" i="15"/>
  <c r="AA4" i="3"/>
  <c r="AA3" i="3"/>
  <c r="AI8" i="14"/>
  <c r="AI3" i="15"/>
  <c r="AQ5" i="9"/>
  <c r="AQ6" i="6"/>
  <c r="AQ5" i="6"/>
  <c r="AY5" i="11"/>
  <c r="AQ4" i="7"/>
  <c r="AQ6" i="7"/>
  <c r="AQ10" i="9"/>
  <c r="AQ10" i="6"/>
  <c r="AQ6" i="8"/>
  <c r="AY6" i="13"/>
  <c r="AQ3" i="7"/>
  <c r="AY3" i="13"/>
</calcChain>
</file>

<file path=xl/sharedStrings.xml><?xml version="1.0" encoding="utf-8"?>
<sst xmlns="http://schemas.openxmlformats.org/spreadsheetml/2006/main" count="1918" uniqueCount="181">
  <si>
    <t>Sopron Kupa 2019 nevezők</t>
  </si>
  <si>
    <t>név</t>
  </si>
  <si>
    <t>klub</t>
  </si>
  <si>
    <t>ranglistapont</t>
  </si>
  <si>
    <t>bableves</t>
  </si>
  <si>
    <t>open</t>
  </si>
  <si>
    <t>brazil</t>
  </si>
  <si>
    <t>junior</t>
  </si>
  <si>
    <t>vasárnap</t>
  </si>
  <si>
    <t>nevezési díj</t>
  </si>
  <si>
    <t>számlacím</t>
  </si>
  <si>
    <t>Böcskei Barnabás</t>
  </si>
  <si>
    <t>SMAFC</t>
  </si>
  <si>
    <t>Böcskei Imre</t>
  </si>
  <si>
    <t>Füzy Csaba</t>
  </si>
  <si>
    <t>Csorba Gábor</t>
  </si>
  <si>
    <t>Horváth Tamás</t>
  </si>
  <si>
    <t>Horváth Botond</t>
  </si>
  <si>
    <t>kolbi</t>
  </si>
  <si>
    <t>13 alatt</t>
  </si>
  <si>
    <t>Horváth Réka</t>
  </si>
  <si>
    <t>Kámán Attila</t>
  </si>
  <si>
    <t>Váradi Márton</t>
  </si>
  <si>
    <t>Pocsay Sándor</t>
  </si>
  <si>
    <t>DSC</t>
  </si>
  <si>
    <t xml:space="preserve">DSC-ALSZ </t>
  </si>
  <si>
    <t>Matkó Péter</t>
  </si>
  <si>
    <t xml:space="preserve">4024 Debrecen Klaipeda utca 6 2/7 </t>
  </si>
  <si>
    <t>Kovács Nándor</t>
  </si>
  <si>
    <t>Szili Balázs</t>
  </si>
  <si>
    <t>Józsefvárosi SzE</t>
  </si>
  <si>
    <t>Horváth Imre</t>
  </si>
  <si>
    <t xml:space="preserve">1086 Budapest, Szűz utca 5-7 </t>
  </si>
  <si>
    <t>Potocki János</t>
  </si>
  <si>
    <t>Újkori Táltosok</t>
  </si>
  <si>
    <t>Németh Károly</t>
  </si>
  <si>
    <t>Újkori Táltosok Sportegyesület</t>
  </si>
  <si>
    <t>Németh István Emánuel</t>
  </si>
  <si>
    <t>Újbuda</t>
  </si>
  <si>
    <t xml:space="preserve">2317 Szigetcsép, Arany János utca 28 </t>
  </si>
  <si>
    <t xml:space="preserve">Németh Antal </t>
  </si>
  <si>
    <t>Theodos Sándor</t>
  </si>
  <si>
    <t>Vargha Ákos</t>
  </si>
  <si>
    <t>Szick Gyula</t>
  </si>
  <si>
    <t>Béres II Zoltán</t>
  </si>
  <si>
    <t>Szirtes András</t>
  </si>
  <si>
    <t>Szegedi András</t>
  </si>
  <si>
    <t>Mundiál</t>
  </si>
  <si>
    <t>Komáromi Zsolt</t>
  </si>
  <si>
    <t>Mundial 93 FC SE Asztali-labdarúgó Sportegyesület</t>
  </si>
  <si>
    <t>Csekei Zoltán</t>
  </si>
  <si>
    <t xml:space="preserve"> 2310 Szigetszentmiklós, Bajcsy-Zsilinszky u. II. üzletsor </t>
  </si>
  <si>
    <t>Papp Tihamér</t>
  </si>
  <si>
    <t>Maroslele SE</t>
  </si>
  <si>
    <t xml:space="preserve">Fejes Ferenc  </t>
  </si>
  <si>
    <t xml:space="preserve">Maroslele SE Asztali Labdarúgó Szakosztály </t>
  </si>
  <si>
    <t>Maczelka Árpád</t>
  </si>
  <si>
    <t xml:space="preserve">6921, Maroslele, Pacsirta utca 52 </t>
  </si>
  <si>
    <t>Széll Gergő</t>
  </si>
  <si>
    <t>Balázs Máté</t>
  </si>
  <si>
    <t>Gyenes Gábor</t>
  </si>
  <si>
    <t xml:space="preserve">ALC KSE Szeged </t>
  </si>
  <si>
    <t>Papp-Takács Sándor</t>
  </si>
  <si>
    <t xml:space="preserve">6723 Szeged, Becsei utca 1 </t>
  </si>
  <si>
    <t>Fülöp Elemér</t>
  </si>
  <si>
    <t>DÖKE-Komló</t>
  </si>
  <si>
    <t>Gyozsán Zoltán</t>
  </si>
  <si>
    <t>Debreczy István</t>
  </si>
  <si>
    <t>Vasi GE</t>
  </si>
  <si>
    <t xml:space="preserve">7300 Komló, 48-as tér 1. </t>
  </si>
  <si>
    <t>Bottyán Zoltán</t>
  </si>
  <si>
    <t>Koczor János</t>
  </si>
  <si>
    <t>Serák György</t>
  </si>
  <si>
    <t>Benkő János</t>
  </si>
  <si>
    <t xml:space="preserve">Vasi Gombfoci Egyesület  </t>
  </si>
  <si>
    <t>Angler Lajos</t>
  </si>
  <si>
    <t xml:space="preserve">9723 Gyöngyösfalu, Kosuth u. 16. </t>
  </si>
  <si>
    <t>Horváth Sándor</t>
  </si>
  <si>
    <t>Lakner Ádám</t>
  </si>
  <si>
    <t>13 felett</t>
  </si>
  <si>
    <t>Szirmay Endre</t>
  </si>
  <si>
    <t>Hicz András</t>
  </si>
  <si>
    <t>subbuteo</t>
  </si>
  <si>
    <t>Szatmári Tamás</t>
  </si>
  <si>
    <t>Testvériség SE</t>
  </si>
  <si>
    <t>Pákai György</t>
  </si>
  <si>
    <t>Lukács Viktor</t>
  </si>
  <si>
    <t xml:space="preserve">Palotai Csokonai ALE 1153 Budapest, Eötvös utca 64-66. </t>
  </si>
  <si>
    <t>Kondor Gábor</t>
  </si>
  <si>
    <t>Kondor Balázs</t>
  </si>
  <si>
    <t>Sopron Kupa 2019 – junior liga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</si>
  <si>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</si>
  <si>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</si>
  <si>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</si>
  <si>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</si>
  <si>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</si>
  <si>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</si>
  <si>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</si>
  <si>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</si>
  <si>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</si>
  <si>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:</t>
  </si>
  <si>
    <t>4 pont</t>
  </si>
  <si>
    <t>0 pont</t>
  </si>
  <si>
    <t>7 pont</t>
  </si>
  <si>
    <t>6 pont</t>
  </si>
  <si>
    <t>pont</t>
  </si>
  <si>
    <t>1. verzió</t>
  </si>
  <si>
    <t>2. verzió</t>
  </si>
  <si>
    <t>A</t>
  </si>
  <si>
    <t>B</t>
  </si>
  <si>
    <t>C</t>
  </si>
  <si>
    <t>D</t>
  </si>
  <si>
    <t>E</t>
  </si>
  <si>
    <t>F</t>
  </si>
  <si>
    <t>Sopron Kupa 2019</t>
  </si>
  <si>
    <t>játék nélkül</t>
  </si>
  <si>
    <t xml:space="preserve">Gyenes Gábor </t>
  </si>
  <si>
    <t>Németh István</t>
  </si>
  <si>
    <t>Németh Antal</t>
  </si>
  <si>
    <t>csak vasárnap</t>
  </si>
  <si>
    <t>Rácz Ferenc</t>
  </si>
  <si>
    <t>K</t>
  </si>
  <si>
    <t>L</t>
  </si>
  <si>
    <t>M</t>
  </si>
  <si>
    <t>N</t>
  </si>
  <si>
    <t xml:space="preserve"> </t>
  </si>
  <si>
    <t>Potoczki János</t>
  </si>
  <si>
    <t xml:space="preserve">Németh István </t>
  </si>
  <si>
    <t>pihen</t>
  </si>
  <si>
    <t>.</t>
  </si>
  <si>
    <t>Nyolcaddöntők</t>
  </si>
  <si>
    <t>K1</t>
  </si>
  <si>
    <t>-</t>
  </si>
  <si>
    <t>N4</t>
  </si>
  <si>
    <t>L1</t>
  </si>
  <si>
    <t>M4</t>
  </si>
  <si>
    <t>M1</t>
  </si>
  <si>
    <t>L4</t>
  </si>
  <si>
    <t>N1</t>
  </si>
  <si>
    <t>K4</t>
  </si>
  <si>
    <t>K2</t>
  </si>
  <si>
    <t>N3</t>
  </si>
  <si>
    <t>L2</t>
  </si>
  <si>
    <t>M3</t>
  </si>
  <si>
    <t>M2</t>
  </si>
  <si>
    <t>L3</t>
  </si>
  <si>
    <t>N2</t>
  </si>
  <si>
    <t>K3</t>
  </si>
  <si>
    <t>Negyeddöntők</t>
  </si>
  <si>
    <t>1 nyertese</t>
  </si>
  <si>
    <t>6 nyertese</t>
  </si>
  <si>
    <t>2 nyertese</t>
  </si>
  <si>
    <t>5 nyertese</t>
  </si>
  <si>
    <t>3 nyertese</t>
  </si>
  <si>
    <t>8 nyertese</t>
  </si>
  <si>
    <t>4 nyertese</t>
  </si>
  <si>
    <t>7 nyertese</t>
  </si>
  <si>
    <t>Elődöntők</t>
  </si>
  <si>
    <t>A győztese</t>
  </si>
  <si>
    <t>D győztese</t>
  </si>
  <si>
    <t>szétlövéssel 1:0</t>
  </si>
  <si>
    <t>B győztese</t>
  </si>
  <si>
    <t>C győztese</t>
  </si>
  <si>
    <t>Döntő</t>
  </si>
  <si>
    <t>Bronzmeccs</t>
  </si>
  <si>
    <t>szétlövéssel 0:1</t>
  </si>
  <si>
    <t>szombat</t>
  </si>
  <si>
    <t>Szick Gyuklla</t>
  </si>
  <si>
    <t xml:space="preserve">Potoczki János </t>
  </si>
  <si>
    <t>Fejes Ferenc</t>
  </si>
  <si>
    <t>Béres II. Zoltán</t>
  </si>
  <si>
    <t>N csoport pihen</t>
  </si>
  <si>
    <t>Horvéth Sándor</t>
  </si>
  <si>
    <t>Balázs Mété</t>
  </si>
  <si>
    <t xml:space="preserve">Lakner Ádám </t>
  </si>
  <si>
    <t>M csoport pihen</t>
  </si>
  <si>
    <t>L csoport pihen</t>
  </si>
  <si>
    <t xml:space="preserve">Szirmay Endre </t>
  </si>
  <si>
    <t>Béres II.</t>
  </si>
  <si>
    <t xml:space="preserve">Németh Károly </t>
  </si>
  <si>
    <t>Szétlövésel 0:1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</si>
</sst>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\-mm\-dd"/>
    <numFmt numFmtId="166" formatCode="hh:mm"/>
  </numFmts>
  <fonts count="35" x14ac:knownFonts="1">
    <font>
      <sz val="10"/>
      <name val="Arial"/>
      <family val="2"/>
      <charset val="238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2"/>
      <color rgb="FFFFFFFF"/>
      <name val="Arial CE"/>
      <charset val="238"/>
    </font>
    <font>
      <sz val="10"/>
      <color rgb="FFFFFFFF"/>
      <name val="Arial"/>
      <family val="2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rgb="FF00808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color rgb="FF008080"/>
      <name val="Arial CE"/>
      <charset val="238"/>
    </font>
    <font>
      <b/>
      <sz val="20"/>
      <color rgb="FF008080"/>
      <name val="Arial CE"/>
      <charset val="238"/>
    </font>
    <font>
      <b/>
      <sz val="10"/>
      <color rgb="FFFFFF00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b/>
      <sz val="10"/>
      <color rgb="FF333399"/>
      <name val="Arial CE"/>
      <charset val="238"/>
    </font>
    <font>
      <i/>
      <sz val="10"/>
      <color rgb="FFFFFF99"/>
      <name val="Arial CE"/>
      <charset val="238"/>
    </font>
    <font>
      <b/>
      <i/>
      <sz val="10"/>
      <color rgb="FFFFFF99"/>
      <name val="Arial CE"/>
      <charset val="238"/>
    </font>
    <font>
      <b/>
      <i/>
      <sz val="12"/>
      <name val="Arial"/>
      <family val="2"/>
      <charset val="1"/>
    </font>
    <font>
      <sz val="8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AADDFE"/>
        <bgColor rgb="FFCCCCFF"/>
      </patternFill>
    </fill>
    <fill>
      <patternFill patternType="solid">
        <fgColor rgb="FF72264C"/>
        <bgColor rgb="FF993366"/>
      </patternFill>
    </fill>
    <fill>
      <patternFill patternType="solid">
        <fgColor rgb="FFFFFF99"/>
        <bgColor rgb="FFFFFFCC"/>
      </patternFill>
    </fill>
  </fills>
  <borders count="2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8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3" fillId="3" borderId="0" xfId="0" applyNumberFormat="1" applyFont="1" applyFill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0" fontId="1" fillId="2" borderId="0" xfId="0" applyFont="1" applyFill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3" fillId="3" borderId="0" xfId="0" applyFont="1" applyFill="1"/>
    <xf numFmtId="0" fontId="4" fillId="3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4" xfId="0" applyBorder="1"/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/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4" borderId="8" xfId="0" applyFont="1" applyFill="1" applyBorder="1" applyAlignment="1">
      <alignment horizontal="center"/>
    </xf>
    <xf numFmtId="0" fontId="0" fillId="5" borderId="9" xfId="0" applyFill="1" applyBorder="1"/>
    <xf numFmtId="0" fontId="0" fillId="5" borderId="10" xfId="0" applyFill="1" applyBorder="1"/>
    <xf numFmtId="0" fontId="13" fillId="0" borderId="9" xfId="0" applyFont="1" applyBorder="1" applyAlignment="1">
      <alignment horizontal="right" vertical="top"/>
    </xf>
    <xf numFmtId="0" fontId="0" fillId="0" borderId="10" xfId="0" applyBorder="1" applyAlignment="1">
      <alignment horizontal="center" vertical="center"/>
    </xf>
    <xf numFmtId="0" fontId="13" fillId="0" borderId="10" xfId="0" applyFont="1" applyBorder="1" applyAlignment="1">
      <alignment horizontal="left" vertical="top"/>
    </xf>
    <xf numFmtId="0" fontId="0" fillId="0" borderId="11" xfId="0" applyBorder="1"/>
    <xf numFmtId="0" fontId="12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0" xfId="0" applyFont="1" applyBorder="1"/>
    <xf numFmtId="0" fontId="16" fillId="0" borderId="1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4" borderId="14" xfId="0" applyFont="1" applyFill="1" applyBorder="1" applyAlignment="1">
      <alignment horizontal="center"/>
    </xf>
    <xf numFmtId="0" fontId="13" fillId="0" borderId="14" xfId="0" applyFont="1" applyBorder="1" applyAlignment="1">
      <alignment horizontal="right" vertical="top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left" vertical="top"/>
    </xf>
    <xf numFmtId="0" fontId="0" fillId="5" borderId="14" xfId="0" applyFill="1" applyBorder="1"/>
    <xf numFmtId="0" fontId="0" fillId="5" borderId="15" xfId="0" applyFill="1" applyBorder="1"/>
    <xf numFmtId="0" fontId="0" fillId="0" borderId="16" xfId="0" applyBorder="1"/>
    <xf numFmtId="0" fontId="1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9" fillId="0" borderId="12" xfId="0" applyFont="1" applyBorder="1"/>
    <xf numFmtId="0" fontId="12" fillId="4" borderId="18" xfId="0" applyFont="1" applyFill="1" applyBorder="1" applyAlignment="1">
      <alignment horizontal="center"/>
    </xf>
    <xf numFmtId="0" fontId="13" fillId="0" borderId="19" xfId="0" applyFont="1" applyBorder="1" applyAlignment="1">
      <alignment horizontal="right" vertical="top"/>
    </xf>
    <xf numFmtId="0" fontId="0" fillId="0" borderId="20" xfId="0" applyBorder="1" applyAlignment="1">
      <alignment horizontal="center" vertical="center"/>
    </xf>
    <xf numFmtId="0" fontId="13" fillId="0" borderId="20" xfId="0" applyFont="1" applyBorder="1" applyAlignment="1">
      <alignment horizontal="left" vertical="top"/>
    </xf>
    <xf numFmtId="0" fontId="0" fillId="5" borderId="19" xfId="0" applyFill="1" applyBorder="1"/>
    <xf numFmtId="0" fontId="0" fillId="5" borderId="20" xfId="0" applyFill="1" applyBorder="1"/>
    <xf numFmtId="0" fontId="12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0" xfId="0" applyBorder="1"/>
    <xf numFmtId="0" fontId="17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9" fillId="3" borderId="0" xfId="0" applyFont="1" applyFill="1" applyBorder="1" applyAlignment="1">
      <alignment horizontal="center" vertical="top"/>
    </xf>
    <xf numFmtId="0" fontId="5" fillId="0" borderId="0" xfId="0" applyFont="1" applyBorder="1"/>
    <xf numFmtId="0" fontId="20" fillId="0" borderId="0" xfId="0" applyFont="1" applyBorder="1"/>
    <xf numFmtId="0" fontId="5" fillId="0" borderId="0" xfId="0" applyFont="1" applyBorder="1" applyAlignment="1">
      <alignment horizontal="right" vertical="center"/>
    </xf>
    <xf numFmtId="0" fontId="21" fillId="6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0" xfId="0" applyFill="1" applyBorder="1"/>
    <xf numFmtId="0" fontId="22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0" fillId="3" borderId="0" xfId="0" applyFill="1"/>
    <xf numFmtId="0" fontId="23" fillId="3" borderId="0" xfId="0" applyFont="1" applyFill="1" applyBorder="1" applyAlignment="1">
      <alignment horizontal="center" vertical="top"/>
    </xf>
    <xf numFmtId="0" fontId="12" fillId="4" borderId="8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12" fillId="4" borderId="14" xfId="0" applyFont="1" applyFill="1" applyBorder="1" applyAlignment="1">
      <alignment horizontal="left"/>
    </xf>
    <xf numFmtId="0" fontId="12" fillId="4" borderId="18" xfId="0" applyFont="1" applyFill="1" applyBorder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0" fillId="0" borderId="12" xfId="0" applyBorder="1"/>
    <xf numFmtId="0" fontId="0" fillId="0" borderId="0" xfId="0" applyBorder="1" applyAlignment="1">
      <alignment horizontal="right"/>
    </xf>
    <xf numFmtId="0" fontId="20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top"/>
    </xf>
    <xf numFmtId="0" fontId="12" fillId="4" borderId="16" xfId="0" applyFont="1" applyFill="1" applyBorder="1" applyAlignment="1">
      <alignment horizontal="center"/>
    </xf>
    <xf numFmtId="0" fontId="13" fillId="0" borderId="17" xfId="0" applyFont="1" applyBorder="1" applyAlignment="1">
      <alignment horizontal="left" vertical="top"/>
    </xf>
    <xf numFmtId="0" fontId="0" fillId="0" borderId="23" xfId="0" applyBorder="1"/>
    <xf numFmtId="0" fontId="15" fillId="0" borderId="24" xfId="0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top"/>
    </xf>
    <xf numFmtId="0" fontId="0" fillId="0" borderId="12" xfId="0" applyBorder="1" applyAlignment="1">
      <alignment horizontal="center" vertical="center"/>
    </xf>
    <xf numFmtId="0" fontId="0" fillId="5" borderId="8" xfId="0" applyFill="1" applyBorder="1"/>
    <xf numFmtId="0" fontId="0" fillId="5" borderId="12" xfId="0" applyFill="1" applyBorder="1"/>
    <xf numFmtId="0" fontId="12" fillId="4" borderId="25" xfId="0" applyFont="1" applyFill="1" applyBorder="1" applyAlignment="1">
      <alignment horizontal="center"/>
    </xf>
    <xf numFmtId="0" fontId="13" fillId="0" borderId="25" xfId="0" applyFont="1" applyBorder="1" applyAlignment="1">
      <alignment horizontal="right" vertical="top"/>
    </xf>
    <xf numFmtId="0" fontId="0" fillId="0" borderId="26" xfId="0" applyBorder="1" applyAlignment="1">
      <alignment horizontal="center" vertical="center"/>
    </xf>
    <xf numFmtId="0" fontId="13" fillId="0" borderId="26" xfId="0" applyFont="1" applyBorder="1" applyAlignment="1">
      <alignment horizontal="left" vertical="top"/>
    </xf>
    <xf numFmtId="0" fontId="0" fillId="5" borderId="25" xfId="0" applyFill="1" applyBorder="1"/>
    <xf numFmtId="0" fontId="0" fillId="5" borderId="26" xfId="0" applyFill="1" applyBorder="1"/>
    <xf numFmtId="0" fontId="0" fillId="5" borderId="22" xfId="0" applyFill="1" applyBorder="1"/>
    <xf numFmtId="0" fontId="12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0" fillId="0" borderId="27" xfId="0" applyBorder="1"/>
    <xf numFmtId="0" fontId="26" fillId="4" borderId="8" xfId="0" applyFont="1" applyFill="1" applyBorder="1" applyAlignment="1">
      <alignment horizontal="center"/>
    </xf>
    <xf numFmtId="0" fontId="26" fillId="4" borderId="14" xfId="0" applyFont="1" applyFill="1" applyBorder="1" applyAlignment="1">
      <alignment horizontal="center"/>
    </xf>
    <xf numFmtId="0" fontId="26" fillId="4" borderId="15" xfId="0" applyFont="1" applyFill="1" applyBorder="1" applyAlignment="1">
      <alignment horizontal="center"/>
    </xf>
    <xf numFmtId="0" fontId="26" fillId="4" borderId="28" xfId="0" applyFont="1" applyFill="1" applyBorder="1" applyAlignment="1">
      <alignment horizontal="center"/>
    </xf>
    <xf numFmtId="0" fontId="0" fillId="3" borderId="0" xfId="0" applyFont="1" applyFill="1"/>
    <xf numFmtId="0" fontId="0" fillId="0" borderId="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7" fillId="5" borderId="14" xfId="0" applyFont="1" applyFill="1" applyBorder="1"/>
    <xf numFmtId="0" fontId="17" fillId="0" borderId="14" xfId="0" applyFont="1" applyBorder="1" applyAlignment="1">
      <alignment horizontal="right" vertical="top"/>
    </xf>
    <xf numFmtId="0" fontId="17" fillId="0" borderId="19" xfId="0" applyFont="1" applyBorder="1" applyAlignment="1">
      <alignment horizontal="right" vertical="top"/>
    </xf>
    <xf numFmtId="0" fontId="21" fillId="0" borderId="0" xfId="0" applyFont="1" applyBorder="1"/>
    <xf numFmtId="0" fontId="26" fillId="4" borderId="12" xfId="0" applyFont="1" applyFill="1" applyBorder="1" applyAlignment="1">
      <alignment horizontal="center"/>
    </xf>
    <xf numFmtId="0" fontId="26" fillId="4" borderId="16" xfId="0" applyFont="1" applyFill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6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31" fillId="0" borderId="0" xfId="0" applyFont="1" applyAlignment="1">
      <alignment horizontal="center"/>
    </xf>
    <xf numFmtId="0" fontId="30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0" fillId="0" borderId="0" xfId="0" applyFont="1" applyBorder="1"/>
    <xf numFmtId="0" fontId="33" fillId="0" borderId="0" xfId="0" applyFont="1" applyBorder="1"/>
    <xf numFmtId="0" fontId="30" fillId="0" borderId="0" xfId="0" applyFont="1" applyBorder="1" applyAlignment="1">
      <alignment horizontal="right"/>
    </xf>
    <xf numFmtId="0" fontId="34" fillId="6" borderId="0" xfId="0" applyFont="1" applyFill="1" applyBorder="1" applyAlignment="1">
      <alignment horizontal="center"/>
    </xf>
    <xf numFmtId="0" fontId="34" fillId="0" borderId="0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</cellXfs>
  <cellStyles count="1">
    <cellStyle name="Normál" xfId="0" builtinId="0"/>
  </cellStyles>
  <dxfs count="39"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  <dxf>
      <font>
        <name val="Arial"/>
        <family val="2"/>
        <charset val="238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2264C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DDF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413640</xdr:colOff>
      <xdr:row>37</xdr:row>
      <xdr:rowOff>79920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595440" cy="6071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397080</xdr:colOff>
      <xdr:row>1</xdr:row>
      <xdr:rowOff>16560</xdr:rowOff>
    </xdr:from>
    <xdr:to>
      <xdr:col>0</xdr:col>
      <xdr:colOff>1084320</xdr:colOff>
      <xdr:row>1</xdr:row>
      <xdr:rowOff>397440</xdr:rowOff>
    </xdr:to>
    <xdr:pic>
      <xdr:nvPicPr>
        <xdr:cNvPr id="9" name="Kép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7080" y="216360"/>
          <a:ext cx="687240" cy="380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321840</xdr:colOff>
      <xdr:row>1</xdr:row>
      <xdr:rowOff>25200</xdr:rowOff>
    </xdr:from>
    <xdr:to>
      <xdr:col>0</xdr:col>
      <xdr:colOff>1009080</xdr:colOff>
      <xdr:row>1</xdr:row>
      <xdr:rowOff>406080</xdr:rowOff>
    </xdr:to>
    <xdr:pic>
      <xdr:nvPicPr>
        <xdr:cNvPr id="10" name="Kép 2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1840" y="225000"/>
          <a:ext cx="687240" cy="380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303480</xdr:colOff>
      <xdr:row>1</xdr:row>
      <xdr:rowOff>7200</xdr:rowOff>
    </xdr:from>
    <xdr:to>
      <xdr:col>0</xdr:col>
      <xdr:colOff>990720</xdr:colOff>
      <xdr:row>1</xdr:row>
      <xdr:rowOff>388080</xdr:rowOff>
    </xdr:to>
    <xdr:pic>
      <xdr:nvPicPr>
        <xdr:cNvPr id="11" name="Kép 2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3480" y="207000"/>
          <a:ext cx="687240" cy="380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395280</xdr:colOff>
      <xdr:row>1</xdr:row>
      <xdr:rowOff>25200</xdr:rowOff>
    </xdr:from>
    <xdr:to>
      <xdr:col>0</xdr:col>
      <xdr:colOff>1082520</xdr:colOff>
      <xdr:row>1</xdr:row>
      <xdr:rowOff>406080</xdr:rowOff>
    </xdr:to>
    <xdr:pic>
      <xdr:nvPicPr>
        <xdr:cNvPr id="12" name="Kép 2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5280" y="225000"/>
          <a:ext cx="687240" cy="380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349560</xdr:colOff>
      <xdr:row>1</xdr:row>
      <xdr:rowOff>25560</xdr:rowOff>
    </xdr:from>
    <xdr:to>
      <xdr:col>0</xdr:col>
      <xdr:colOff>1036800</xdr:colOff>
      <xdr:row>1</xdr:row>
      <xdr:rowOff>406440</xdr:rowOff>
    </xdr:to>
    <xdr:pic>
      <xdr:nvPicPr>
        <xdr:cNvPr id="13" name="Kép 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49560" y="225360"/>
          <a:ext cx="687240" cy="380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392400</xdr:colOff>
      <xdr:row>1</xdr:row>
      <xdr:rowOff>49680</xdr:rowOff>
    </xdr:from>
    <xdr:to>
      <xdr:col>0</xdr:col>
      <xdr:colOff>1004040</xdr:colOff>
      <xdr:row>1</xdr:row>
      <xdr:rowOff>388440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2400" y="249480"/>
          <a:ext cx="611640" cy="338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502920</xdr:colOff>
      <xdr:row>18</xdr:row>
      <xdr:rowOff>142560</xdr:rowOff>
    </xdr:to>
    <xdr:pic>
      <xdr:nvPicPr>
        <xdr:cNvPr id="2" name="Kép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823280" cy="3057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384480</xdr:colOff>
      <xdr:row>1</xdr:row>
      <xdr:rowOff>40680</xdr:rowOff>
    </xdr:from>
    <xdr:to>
      <xdr:col>0</xdr:col>
      <xdr:colOff>1329840</xdr:colOff>
      <xdr:row>1</xdr:row>
      <xdr:rowOff>564840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4480" y="240480"/>
          <a:ext cx="945360" cy="524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405000</xdr:colOff>
      <xdr:row>1</xdr:row>
      <xdr:rowOff>58680</xdr:rowOff>
    </xdr:from>
    <xdr:to>
      <xdr:col>0</xdr:col>
      <xdr:colOff>1350360</xdr:colOff>
      <xdr:row>1</xdr:row>
      <xdr:rowOff>582840</xdr:rowOff>
    </xdr:to>
    <xdr:pic>
      <xdr:nvPicPr>
        <xdr:cNvPr id="4" name="Kép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5000" y="258480"/>
          <a:ext cx="945360" cy="524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377280</xdr:colOff>
      <xdr:row>1</xdr:row>
      <xdr:rowOff>49680</xdr:rowOff>
    </xdr:from>
    <xdr:to>
      <xdr:col>0</xdr:col>
      <xdr:colOff>1322640</xdr:colOff>
      <xdr:row>1</xdr:row>
      <xdr:rowOff>573840</xdr:rowOff>
    </xdr:to>
    <xdr:pic>
      <xdr:nvPicPr>
        <xdr:cNvPr id="5" name="Kép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7280" y="249480"/>
          <a:ext cx="945360" cy="524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423360</xdr:colOff>
      <xdr:row>1</xdr:row>
      <xdr:rowOff>58680</xdr:rowOff>
    </xdr:from>
    <xdr:to>
      <xdr:col>0</xdr:col>
      <xdr:colOff>1368720</xdr:colOff>
      <xdr:row>1</xdr:row>
      <xdr:rowOff>582840</xdr:rowOff>
    </xdr:to>
    <xdr:pic>
      <xdr:nvPicPr>
        <xdr:cNvPr id="6" name="Kép 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23360" y="258480"/>
          <a:ext cx="945360" cy="524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477720</xdr:colOff>
      <xdr:row>1</xdr:row>
      <xdr:rowOff>15120</xdr:rowOff>
    </xdr:from>
    <xdr:to>
      <xdr:col>0</xdr:col>
      <xdr:colOff>1164960</xdr:colOff>
      <xdr:row>1</xdr:row>
      <xdr:rowOff>396000</xdr:rowOff>
    </xdr:to>
    <xdr:pic>
      <xdr:nvPicPr>
        <xdr:cNvPr id="7" name="Kép 2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7720" y="214920"/>
          <a:ext cx="687240" cy="380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500400</xdr:colOff>
      <xdr:row>1</xdr:row>
      <xdr:rowOff>41760</xdr:rowOff>
    </xdr:from>
    <xdr:to>
      <xdr:col>0</xdr:col>
      <xdr:colOff>1187640</xdr:colOff>
      <xdr:row>1</xdr:row>
      <xdr:rowOff>422640</xdr:rowOff>
    </xdr:to>
    <xdr:pic>
      <xdr:nvPicPr>
        <xdr:cNvPr id="8" name="Kép 2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0400" y="241560"/>
          <a:ext cx="687240" cy="3808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110" zoomScaleNormal="110" workbookViewId="0">
      <selection activeCell="P38" sqref="P38"/>
    </sheetView>
  </sheetViews>
  <sheetFormatPr defaultRowHeight="13.2" x14ac:dyDescent="0.25"/>
  <cols>
    <col min="1" max="1025" width="8.6640625" customWidth="1"/>
  </cols>
  <sheetData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&amp;COldal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1"/>
  <sheetViews>
    <sheetView zoomScale="110" zoomScaleNormal="110" workbookViewId="0">
      <selection activeCell="A49" sqref="A49"/>
    </sheetView>
  </sheetViews>
  <sheetFormatPr defaultRowHeight="13.2" x14ac:dyDescent="0.25"/>
  <cols>
    <col min="1" max="1" width="20.44140625" customWidth="1"/>
    <col min="2" max="1025" width="8.6640625" customWidth="1"/>
  </cols>
  <sheetData>
    <row r="1" spans="1:4" x14ac:dyDescent="0.25">
      <c r="A1" s="6" t="s">
        <v>1</v>
      </c>
      <c r="B1" s="7" t="s">
        <v>3</v>
      </c>
      <c r="C1" s="6" t="s">
        <v>8</v>
      </c>
    </row>
    <row r="2" spans="1:4" x14ac:dyDescent="0.25">
      <c r="A2" s="6" t="s">
        <v>85</v>
      </c>
      <c r="B2" s="7">
        <v>601</v>
      </c>
      <c r="C2" s="6">
        <v>1</v>
      </c>
    </row>
    <row r="3" spans="1:4" x14ac:dyDescent="0.25">
      <c r="A3" s="6" t="s">
        <v>64</v>
      </c>
      <c r="B3" s="15">
        <v>581.1</v>
      </c>
      <c r="C3" s="6">
        <v>1</v>
      </c>
    </row>
    <row r="4" spans="1:4" x14ac:dyDescent="0.25">
      <c r="A4" s="6" t="s">
        <v>70</v>
      </c>
      <c r="B4" s="7">
        <v>550.5</v>
      </c>
      <c r="C4" s="6">
        <v>1</v>
      </c>
    </row>
    <row r="5" spans="1:4" x14ac:dyDescent="0.25">
      <c r="A5" s="11" t="s">
        <v>83</v>
      </c>
      <c r="B5" s="7">
        <v>531.5</v>
      </c>
      <c r="C5" s="6">
        <v>1</v>
      </c>
    </row>
    <row r="6" spans="1:4" x14ac:dyDescent="0.25">
      <c r="A6" s="6" t="s">
        <v>86</v>
      </c>
      <c r="B6" s="7">
        <v>530.4</v>
      </c>
      <c r="C6" s="6">
        <v>1</v>
      </c>
    </row>
    <row r="7" spans="1:4" x14ac:dyDescent="0.25">
      <c r="A7" s="11" t="s">
        <v>67</v>
      </c>
      <c r="B7" s="6">
        <v>473.5</v>
      </c>
      <c r="C7" s="6">
        <v>1</v>
      </c>
    </row>
    <row r="8" spans="1:4" x14ac:dyDescent="0.25">
      <c r="A8" s="6" t="s">
        <v>31</v>
      </c>
      <c r="B8" s="7">
        <v>469</v>
      </c>
      <c r="C8" s="6">
        <v>1</v>
      </c>
    </row>
    <row r="9" spans="1:4" x14ac:dyDescent="0.25">
      <c r="A9" s="6" t="s">
        <v>29</v>
      </c>
      <c r="B9" s="7">
        <v>464.6</v>
      </c>
      <c r="C9" s="6">
        <v>1</v>
      </c>
    </row>
    <row r="10" spans="1:4" x14ac:dyDescent="0.25">
      <c r="A10" s="6" t="s">
        <v>80</v>
      </c>
      <c r="B10" s="7">
        <v>440.8</v>
      </c>
      <c r="C10" s="6">
        <v>1</v>
      </c>
      <c r="D10" t="s">
        <v>119</v>
      </c>
    </row>
    <row r="11" spans="1:4" x14ac:dyDescent="0.25">
      <c r="A11" s="6" t="s">
        <v>48</v>
      </c>
      <c r="B11" s="7">
        <v>402.8</v>
      </c>
      <c r="C11" s="6">
        <v>1</v>
      </c>
    </row>
    <row r="12" spans="1:4" x14ac:dyDescent="0.25">
      <c r="A12" s="6" t="s">
        <v>71</v>
      </c>
      <c r="B12" s="7">
        <v>401.8</v>
      </c>
      <c r="C12" s="6">
        <v>1</v>
      </c>
    </row>
    <row r="13" spans="1:4" x14ac:dyDescent="0.25">
      <c r="A13" s="6" t="s">
        <v>60</v>
      </c>
      <c r="B13" s="6">
        <v>345.8</v>
      </c>
      <c r="C13" s="6">
        <v>1</v>
      </c>
    </row>
    <row r="14" spans="1:4" x14ac:dyDescent="0.25">
      <c r="A14" s="6" t="s">
        <v>14</v>
      </c>
      <c r="B14" s="7">
        <v>323.60000000000002</v>
      </c>
      <c r="C14" s="6">
        <v>1</v>
      </c>
    </row>
    <row r="15" spans="1:4" x14ac:dyDescent="0.25">
      <c r="A15" s="6" t="s">
        <v>88</v>
      </c>
      <c r="B15" s="7">
        <v>321.8</v>
      </c>
      <c r="C15" s="6">
        <v>1</v>
      </c>
    </row>
    <row r="16" spans="1:4" x14ac:dyDescent="0.25">
      <c r="A16" s="6" t="s">
        <v>33</v>
      </c>
      <c r="B16" s="7">
        <v>307.89999999999998</v>
      </c>
      <c r="C16" s="6">
        <v>1</v>
      </c>
    </row>
    <row r="17" spans="1:4" x14ac:dyDescent="0.25">
      <c r="A17" s="6" t="s">
        <v>11</v>
      </c>
      <c r="B17" s="7">
        <v>306.39999999999998</v>
      </c>
      <c r="C17" s="6">
        <v>1</v>
      </c>
    </row>
    <row r="18" spans="1:4" x14ac:dyDescent="0.25">
      <c r="A18" s="6" t="s">
        <v>62</v>
      </c>
      <c r="B18" s="7">
        <v>304.5</v>
      </c>
      <c r="C18" s="6">
        <v>1</v>
      </c>
    </row>
    <row r="19" spans="1:4" x14ac:dyDescent="0.25">
      <c r="A19" s="6" t="s">
        <v>46</v>
      </c>
      <c r="B19" s="7">
        <v>303.5</v>
      </c>
      <c r="C19" s="6">
        <v>1</v>
      </c>
    </row>
    <row r="20" spans="1:4" x14ac:dyDescent="0.25">
      <c r="A20" s="6" t="s">
        <v>50</v>
      </c>
      <c r="B20" s="7">
        <v>296.2</v>
      </c>
      <c r="C20" s="6">
        <v>1</v>
      </c>
    </row>
    <row r="21" spans="1:4" x14ac:dyDescent="0.25">
      <c r="A21" s="6" t="s">
        <v>89</v>
      </c>
      <c r="B21" s="7">
        <v>268.39999999999998</v>
      </c>
      <c r="C21" s="6">
        <v>1</v>
      </c>
    </row>
    <row r="22" spans="1:4" x14ac:dyDescent="0.25">
      <c r="A22" s="6" t="s">
        <v>35</v>
      </c>
      <c r="B22" s="7">
        <v>257.60000000000002</v>
      </c>
      <c r="C22" s="6">
        <v>1</v>
      </c>
    </row>
    <row r="23" spans="1:4" x14ac:dyDescent="0.25">
      <c r="A23" s="6" t="s">
        <v>75</v>
      </c>
      <c r="B23" s="7">
        <v>242.4</v>
      </c>
      <c r="C23" s="6">
        <v>1</v>
      </c>
    </row>
    <row r="24" spans="1:4" x14ac:dyDescent="0.25">
      <c r="A24" s="6" t="s">
        <v>72</v>
      </c>
      <c r="B24" s="7">
        <v>234.7</v>
      </c>
      <c r="C24" s="6">
        <v>1</v>
      </c>
    </row>
    <row r="25" spans="1:4" x14ac:dyDescent="0.25">
      <c r="A25" s="6" t="s">
        <v>66</v>
      </c>
      <c r="B25" s="15">
        <v>233.6</v>
      </c>
      <c r="C25" s="6">
        <v>1</v>
      </c>
    </row>
    <row r="26" spans="1:4" x14ac:dyDescent="0.25">
      <c r="A26" s="6" t="s">
        <v>13</v>
      </c>
      <c r="B26" s="7">
        <v>211</v>
      </c>
      <c r="C26" s="6">
        <v>1</v>
      </c>
    </row>
    <row r="27" spans="1:4" x14ac:dyDescent="0.25">
      <c r="A27" s="6" t="s">
        <v>73</v>
      </c>
      <c r="B27" s="7">
        <v>199.6</v>
      </c>
      <c r="C27" s="6">
        <v>1</v>
      </c>
    </row>
    <row r="28" spans="1:4" x14ac:dyDescent="0.25">
      <c r="A28" s="6" t="s">
        <v>54</v>
      </c>
      <c r="B28" s="7">
        <v>175.6</v>
      </c>
      <c r="C28" s="6">
        <v>1</v>
      </c>
    </row>
    <row r="29" spans="1:4" x14ac:dyDescent="0.25">
      <c r="A29" s="6" t="s">
        <v>41</v>
      </c>
      <c r="B29" s="7">
        <v>155.80000000000001</v>
      </c>
      <c r="C29" s="6">
        <v>1</v>
      </c>
    </row>
    <row r="30" spans="1:4" x14ac:dyDescent="0.25">
      <c r="A30" s="6" t="s">
        <v>120</v>
      </c>
      <c r="B30" s="7">
        <v>138</v>
      </c>
      <c r="C30" s="6">
        <v>1</v>
      </c>
      <c r="D30" t="s">
        <v>121</v>
      </c>
    </row>
    <row r="31" spans="1:4" x14ac:dyDescent="0.25">
      <c r="A31" s="6" t="s">
        <v>37</v>
      </c>
      <c r="B31" s="7">
        <v>134.4</v>
      </c>
      <c r="C31" s="6">
        <v>1</v>
      </c>
      <c r="D31" t="s">
        <v>122</v>
      </c>
    </row>
    <row r="32" spans="1:4" x14ac:dyDescent="0.25">
      <c r="A32" s="11" t="s">
        <v>52</v>
      </c>
      <c r="B32" s="7">
        <v>133.4</v>
      </c>
      <c r="C32" s="6">
        <v>1</v>
      </c>
      <c r="D32" t="s">
        <v>123</v>
      </c>
    </row>
    <row r="33" spans="1:4" x14ac:dyDescent="0.25">
      <c r="A33" s="6" t="s">
        <v>42</v>
      </c>
      <c r="B33" s="7">
        <v>122.2</v>
      </c>
      <c r="C33" s="6">
        <v>1</v>
      </c>
      <c r="D33" t="s">
        <v>124</v>
      </c>
    </row>
    <row r="34" spans="1:4" x14ac:dyDescent="0.25">
      <c r="A34" s="6" t="s">
        <v>15</v>
      </c>
      <c r="B34" s="7">
        <v>105</v>
      </c>
      <c r="C34" s="6">
        <v>1</v>
      </c>
      <c r="D34" t="s">
        <v>124</v>
      </c>
    </row>
    <row r="35" spans="1:4" x14ac:dyDescent="0.25">
      <c r="A35" s="6" t="s">
        <v>40</v>
      </c>
      <c r="B35" s="7">
        <v>100.2</v>
      </c>
      <c r="C35" s="6">
        <v>1</v>
      </c>
      <c r="D35" t="s">
        <v>123</v>
      </c>
    </row>
    <row r="36" spans="1:4" x14ac:dyDescent="0.25">
      <c r="A36" s="6" t="s">
        <v>21</v>
      </c>
      <c r="B36" s="7">
        <v>96</v>
      </c>
      <c r="C36" s="6">
        <v>1</v>
      </c>
      <c r="D36" t="s">
        <v>122</v>
      </c>
    </row>
    <row r="37" spans="1:4" x14ac:dyDescent="0.25">
      <c r="A37" s="11" t="s">
        <v>44</v>
      </c>
      <c r="B37" s="7">
        <v>87.6</v>
      </c>
      <c r="C37" s="6">
        <v>1</v>
      </c>
      <c r="D37" t="s">
        <v>121</v>
      </c>
    </row>
    <row r="38" spans="1:4" x14ac:dyDescent="0.25">
      <c r="A38" s="6" t="s">
        <v>77</v>
      </c>
      <c r="B38" s="7">
        <v>84.4</v>
      </c>
      <c r="C38" s="6">
        <v>1</v>
      </c>
      <c r="D38" t="s">
        <v>121</v>
      </c>
    </row>
    <row r="39" spans="1:4" x14ac:dyDescent="0.25">
      <c r="A39" s="6" t="s">
        <v>56</v>
      </c>
      <c r="B39" s="7">
        <v>45.4</v>
      </c>
      <c r="C39" s="6">
        <v>1</v>
      </c>
      <c r="D39" t="s">
        <v>122</v>
      </c>
    </row>
    <row r="40" spans="1:4" x14ac:dyDescent="0.25">
      <c r="A40" s="6" t="s">
        <v>26</v>
      </c>
      <c r="B40" s="7">
        <v>34.6</v>
      </c>
      <c r="C40" s="6">
        <v>1</v>
      </c>
      <c r="D40" t="s">
        <v>123</v>
      </c>
    </row>
    <row r="41" spans="1:4" x14ac:dyDescent="0.25">
      <c r="A41" s="6" t="s">
        <v>58</v>
      </c>
      <c r="B41" s="7">
        <v>34.200000000000003</v>
      </c>
      <c r="C41" s="6">
        <v>1</v>
      </c>
      <c r="D41" t="s">
        <v>124</v>
      </c>
    </row>
    <row r="42" spans="1:4" x14ac:dyDescent="0.25">
      <c r="A42" s="6" t="s">
        <v>78</v>
      </c>
      <c r="B42" s="7">
        <v>14.4</v>
      </c>
      <c r="C42" s="6">
        <v>1</v>
      </c>
      <c r="D42" t="s">
        <v>124</v>
      </c>
    </row>
    <row r="43" spans="1:4" x14ac:dyDescent="0.25">
      <c r="A43" s="6" t="s">
        <v>45</v>
      </c>
      <c r="B43" s="7">
        <v>12.4</v>
      </c>
      <c r="C43" s="6">
        <v>1</v>
      </c>
      <c r="D43" t="s">
        <v>123</v>
      </c>
    </row>
    <row r="44" spans="1:4" x14ac:dyDescent="0.25">
      <c r="A44" s="6" t="s">
        <v>16</v>
      </c>
      <c r="B44" s="7">
        <v>8.4</v>
      </c>
      <c r="C44" s="6">
        <v>1</v>
      </c>
      <c r="D44" t="s">
        <v>122</v>
      </c>
    </row>
    <row r="45" spans="1:4" x14ac:dyDescent="0.25">
      <c r="A45" s="6" t="s">
        <v>23</v>
      </c>
      <c r="B45" s="7">
        <v>6.8</v>
      </c>
      <c r="C45" s="6">
        <v>1</v>
      </c>
      <c r="D45" t="s">
        <v>121</v>
      </c>
    </row>
    <row r="46" spans="1:4" x14ac:dyDescent="0.25">
      <c r="A46" s="6" t="s">
        <v>17</v>
      </c>
      <c r="B46" s="7">
        <v>0</v>
      </c>
      <c r="C46" s="6">
        <v>1</v>
      </c>
      <c r="D46" t="s">
        <v>121</v>
      </c>
    </row>
    <row r="47" spans="1:4" x14ac:dyDescent="0.25">
      <c r="A47" s="6" t="s">
        <v>20</v>
      </c>
      <c r="B47" s="7">
        <v>0</v>
      </c>
      <c r="C47" s="6">
        <v>1</v>
      </c>
      <c r="D47" t="s">
        <v>122</v>
      </c>
    </row>
    <row r="48" spans="1:4" x14ac:dyDescent="0.25">
      <c r="A48" s="6" t="s">
        <v>22</v>
      </c>
      <c r="B48" s="7">
        <v>0</v>
      </c>
      <c r="C48" s="6">
        <v>1</v>
      </c>
      <c r="D48" t="s">
        <v>123</v>
      </c>
    </row>
    <row r="49" spans="1:4" x14ac:dyDescent="0.25">
      <c r="A49" s="6" t="s">
        <v>28</v>
      </c>
      <c r="B49" s="7">
        <v>0</v>
      </c>
      <c r="C49" s="6">
        <v>1</v>
      </c>
      <c r="D49" t="s">
        <v>124</v>
      </c>
    </row>
    <row r="50" spans="1:4" x14ac:dyDescent="0.25">
      <c r="A50" s="6" t="s">
        <v>43</v>
      </c>
      <c r="B50" s="7">
        <v>0</v>
      </c>
      <c r="C50" s="6">
        <v>1</v>
      </c>
      <c r="D50" t="s">
        <v>124</v>
      </c>
    </row>
    <row r="51" spans="1:4" x14ac:dyDescent="0.25">
      <c r="A51" s="6" t="s">
        <v>59</v>
      </c>
      <c r="B51" s="7">
        <v>0</v>
      </c>
      <c r="C51" s="6">
        <v>1</v>
      </c>
      <c r="D51" t="s">
        <v>123</v>
      </c>
    </row>
  </sheetData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&amp;COldal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67"/>
  <sheetViews>
    <sheetView tabSelected="1" zoomScale="110" zoomScaleNormal="110" workbookViewId="0">
      <selection activeCell="O1" sqref="O1"/>
    </sheetView>
  </sheetViews>
  <sheetFormatPr defaultRowHeight="13.2" x14ac:dyDescent="0.25"/>
  <cols>
    <col min="1" max="1" width="21.33203125" customWidth="1"/>
    <col min="2" max="41" width="2.6640625" customWidth="1"/>
    <col min="42" max="42" width="1.33203125" customWidth="1"/>
    <col min="43" max="46" width="2.6640625" customWidth="1"/>
    <col min="47" max="48" width="3.44140625" customWidth="1"/>
    <col min="49" max="49" width="3.5546875" customWidth="1"/>
    <col min="50" max="50" width="0.88671875" customWidth="1"/>
    <col min="51" max="51" width="3.88671875" customWidth="1"/>
    <col min="52" max="52" width="0.88671875" customWidth="1"/>
    <col min="53" max="53" width="4.109375" customWidth="1"/>
    <col min="54" max="1025" width="2.6640625" customWidth="1"/>
  </cols>
  <sheetData>
    <row r="1" spans="1:53" ht="15.6" x14ac:dyDescent="0.3">
      <c r="A1" s="17" t="s">
        <v>114</v>
      </c>
      <c r="B1" s="87"/>
      <c r="AQ1" s="5">
        <v>43639</v>
      </c>
      <c r="AR1" s="5"/>
      <c r="AS1" s="5"/>
      <c r="AT1" s="5"/>
      <c r="AU1" s="5"/>
      <c r="AV1" s="5"/>
      <c r="AW1" s="5"/>
      <c r="AY1" s="19"/>
      <c r="AZ1" s="20"/>
    </row>
    <row r="2" spans="1:53" ht="33.75" customHeight="1" x14ac:dyDescent="0.25">
      <c r="A2" s="105" t="s">
        <v>1</v>
      </c>
      <c r="B2" s="2" t="str">
        <f>(A3)</f>
        <v>Komáromi Zsolt</v>
      </c>
      <c r="C2" s="2"/>
      <c r="D2" s="2"/>
      <c r="E2" s="2"/>
      <c r="F2" s="2" t="str">
        <f>(A4)</f>
        <v>Pákai György</v>
      </c>
      <c r="G2" s="2"/>
      <c r="H2" s="2"/>
      <c r="I2" s="2"/>
      <c r="J2" s="3" t="str">
        <f>(A5)</f>
        <v>Fülöp Elemér</v>
      </c>
      <c r="K2" s="3"/>
      <c r="L2" s="3"/>
      <c r="M2" s="3"/>
      <c r="N2" s="3" t="str">
        <f>(A6)</f>
        <v>Horváth Imre</v>
      </c>
      <c r="O2" s="3"/>
      <c r="P2" s="3"/>
      <c r="Q2" s="3"/>
      <c r="R2" s="3" t="str">
        <f>(A7)</f>
        <v>Debreczy István</v>
      </c>
      <c r="S2" s="3"/>
      <c r="T2" s="3"/>
      <c r="U2" s="3"/>
      <c r="V2" s="3" t="str">
        <f>(A8)</f>
        <v>Gyenes Gábor</v>
      </c>
      <c r="W2" s="3"/>
      <c r="X2" s="3"/>
      <c r="Y2" s="3"/>
      <c r="Z2" s="3" t="str">
        <f>(A9)</f>
        <v>Szatmári Tamás</v>
      </c>
      <c r="AA2" s="3"/>
      <c r="AB2" s="3"/>
      <c r="AC2" s="3"/>
      <c r="AD2" s="3" t="str">
        <f>(A10)</f>
        <v>Lukács Viktor</v>
      </c>
      <c r="AE2" s="3"/>
      <c r="AF2" s="3"/>
      <c r="AG2" s="3"/>
      <c r="AH2" s="3" t="str">
        <f>(A11)</f>
        <v>Bottyán Zoltán</v>
      </c>
      <c r="AI2" s="3"/>
      <c r="AJ2" s="3"/>
      <c r="AK2" s="3"/>
      <c r="AL2" s="3" t="str">
        <f>(A12)</f>
        <v>Koczor János</v>
      </c>
      <c r="AM2" s="3"/>
      <c r="AN2" s="3"/>
      <c r="AO2" s="3"/>
      <c r="AP2" s="22"/>
      <c r="AQ2" s="96" t="s">
        <v>91</v>
      </c>
      <c r="AR2" s="24" t="s">
        <v>92</v>
      </c>
      <c r="AS2" s="24" t="s">
        <v>93</v>
      </c>
      <c r="AT2" s="24" t="s">
        <v>94</v>
      </c>
      <c r="AU2" s="24" t="s">
        <v>95</v>
      </c>
      <c r="AV2" s="24" t="s">
        <v>96</v>
      </c>
      <c r="AW2" s="97" t="s">
        <v>97</v>
      </c>
      <c r="AY2" s="27" t="s">
        <v>98</v>
      </c>
      <c r="AZ2" s="98"/>
      <c r="BA2" s="29" t="s">
        <v>99</v>
      </c>
    </row>
    <row r="3" spans="1:53" ht="15.6" x14ac:dyDescent="0.3">
      <c r="A3" s="30" t="s">
        <v>48</v>
      </c>
      <c r="B3" s="31"/>
      <c r="C3" s="32"/>
      <c r="D3" s="32"/>
      <c r="E3" s="32"/>
      <c r="F3" s="33">
        <v>9</v>
      </c>
      <c r="G3" s="47">
        <f>(N62)</f>
        <v>0</v>
      </c>
      <c r="H3" s="47">
        <f>(P62)</f>
        <v>0</v>
      </c>
      <c r="I3" s="35" t="str">
        <f>IF(G3=".","-",IF(G3&gt;H3,"g",IF(G3=H3,"d","v")))</f>
        <v>d</v>
      </c>
      <c r="J3" s="33">
        <v>8</v>
      </c>
      <c r="K3" s="34">
        <f>(N56)</f>
        <v>1</v>
      </c>
      <c r="L3" s="34">
        <f>(P56)</f>
        <v>3</v>
      </c>
      <c r="M3" s="35" t="str">
        <f>IF(K3=".","-",IF(K3&gt;L3,"g",IF(K3=L3,"d","v")))</f>
        <v>v</v>
      </c>
      <c r="N3" s="33">
        <v>7</v>
      </c>
      <c r="O3" s="34">
        <f>(N50)</f>
        <v>1</v>
      </c>
      <c r="P3" s="34">
        <f>(P50)</f>
        <v>2</v>
      </c>
      <c r="Q3" s="35" t="str">
        <f>IF(O3=".","-",IF(O3&gt;P3,"g",IF(O3=P3,"d","v")))</f>
        <v>v</v>
      </c>
      <c r="R3" s="33">
        <v>6</v>
      </c>
      <c r="S3" s="34">
        <f>(N44)</f>
        <v>2</v>
      </c>
      <c r="T3" s="34">
        <f>(P44)</f>
        <v>5</v>
      </c>
      <c r="U3" s="35" t="str">
        <f>IF(S3=".","-",IF(S3&gt;T3,"g",IF(S3=T3,"d","v")))</f>
        <v>v</v>
      </c>
      <c r="V3" s="33">
        <v>5</v>
      </c>
      <c r="W3" s="34">
        <f>(N38)</f>
        <v>0</v>
      </c>
      <c r="X3" s="34">
        <f>(P38)</f>
        <v>1</v>
      </c>
      <c r="Y3" s="35" t="str">
        <f>IF(W3=".","-",IF(W3&gt;X3,"g",IF(W3=X3,"d","v")))</f>
        <v>v</v>
      </c>
      <c r="Z3" s="33">
        <v>4</v>
      </c>
      <c r="AA3" s="34">
        <f>(N32)</f>
        <v>0</v>
      </c>
      <c r="AB3" s="34">
        <f>(P32)</f>
        <v>1</v>
      </c>
      <c r="AC3" s="35" t="str">
        <f t="shared" ref="AC3:AC8" si="0">IF(AA3=".","-",IF(AA3&gt;AB3,"g",IF(AA3=AB3,"d","v")))</f>
        <v>v</v>
      </c>
      <c r="AD3" s="33">
        <v>3</v>
      </c>
      <c r="AE3" s="34">
        <f>(N26)</f>
        <v>0</v>
      </c>
      <c r="AF3" s="34">
        <f>(P26)</f>
        <v>3</v>
      </c>
      <c r="AG3" s="35" t="str">
        <f t="shared" ref="AG3:AG9" si="1">IF(AE3=".","-",IF(AE3&gt;AF3,"g",IF(AE3=AF3,"d","v")))</f>
        <v>v</v>
      </c>
      <c r="AH3" s="33">
        <v>2</v>
      </c>
      <c r="AI3" s="34">
        <f>(N20)</f>
        <v>0</v>
      </c>
      <c r="AJ3" s="34">
        <f>(P20)</f>
        <v>1</v>
      </c>
      <c r="AK3" s="35" t="str">
        <f t="shared" ref="AK3:AK10" si="2">IF(AI3=".","-",IF(AI3&gt;AJ3,"g",IF(AI3=AJ3,"d","v")))</f>
        <v>v</v>
      </c>
      <c r="AL3" s="33">
        <v>1</v>
      </c>
      <c r="AM3" s="34">
        <f>(N14)</f>
        <v>1</v>
      </c>
      <c r="AN3" s="34">
        <f>(P14)</f>
        <v>1</v>
      </c>
      <c r="AO3" s="35" t="str">
        <f t="shared" ref="AO3:AO11" si="3">IF(AM3=".","-",IF(AM3&gt;AN3,"g",IF(AM3=AN3,"d","v")))</f>
        <v>d</v>
      </c>
      <c r="AP3" s="36"/>
      <c r="AQ3" s="37">
        <f t="shared" ref="AQ3:AQ12" si="4">SUM(AR3:AT3)</f>
        <v>9</v>
      </c>
      <c r="AR3" s="38">
        <f t="shared" ref="AR3:AR12" si="5">COUNTIF(B3:AO3,"g")</f>
        <v>0</v>
      </c>
      <c r="AS3" s="38">
        <f t="shared" ref="AS3:AS12" si="6">COUNTIF(B3:AO3,"d")</f>
        <v>2</v>
      </c>
      <c r="AT3" s="38">
        <f t="shared" ref="AT3:AT12" si="7">COUNTIF(B3:AO3,"v")</f>
        <v>7</v>
      </c>
      <c r="AU3" s="39">
        <f>SUM(IF(O3&lt;&gt;".",O3)+IF(S3&lt;&gt;".",S3)+IF(W3&lt;&gt;".",W3)+IF(AA3&lt;&gt;".",AA3)+IF(AE3&lt;&gt;".",AE3)+IF(AI3&lt;&gt;".",AI3)+IF(AM3&lt;&gt;".",AM3)+IF(G3&lt;&gt;".",G3)+IF(K3&lt;&gt;".",K3))</f>
        <v>5</v>
      </c>
      <c r="AV3" s="39">
        <f>SUM(IF(P3&lt;&gt;".",P3)+IF(T3&lt;&gt;".",T3)+IF(X3&lt;&gt;".",X3)+IF(AB3&lt;&gt;".",AB3)+IF(AF3&lt;&gt;".",AF3)+IF(AJ3&lt;&gt;".",AJ3)+IF(AN3&lt;&gt;".",AN3)+IF(H3&lt;&gt;".",H3)+IF(L3&lt;&gt;".",L3))</f>
        <v>17</v>
      </c>
      <c r="AW3" s="40">
        <f t="shared" ref="AW3:AW12" si="8">SUM(AR3*3+AS3*1)</f>
        <v>2</v>
      </c>
      <c r="AX3" s="67"/>
      <c r="AY3" s="42">
        <f t="shared" ref="AY3:AY12" si="9">RANK(AW3,$AW$3:$AW$12,0)</f>
        <v>10</v>
      </c>
      <c r="AZ3" s="99"/>
      <c r="BA3" s="44">
        <f t="shared" ref="BA3:BA12" si="10">SUM(AU3-AV3)</f>
        <v>-12</v>
      </c>
    </row>
    <row r="4" spans="1:53" ht="15.6" x14ac:dyDescent="0.3">
      <c r="A4" s="45" t="s">
        <v>85</v>
      </c>
      <c r="B4" s="46">
        <v>9</v>
      </c>
      <c r="C4" s="47">
        <f>(P62)</f>
        <v>0</v>
      </c>
      <c r="D4" s="47">
        <f>(N62)</f>
        <v>0</v>
      </c>
      <c r="E4" s="106" t="str">
        <f t="shared" ref="E4:E12" si="11">IF(C4=".","-",IF(C4&gt;D4,"g",IF(C4=D4,"d","v")))</f>
        <v>d</v>
      </c>
      <c r="F4" s="49"/>
      <c r="G4" s="50"/>
      <c r="H4" s="50"/>
      <c r="I4" s="50"/>
      <c r="J4" s="46">
        <v>7</v>
      </c>
      <c r="K4" s="47">
        <f>(N51)</f>
        <v>0</v>
      </c>
      <c r="L4" s="47">
        <f>(P51)</f>
        <v>0</v>
      </c>
      <c r="M4" s="48" t="str">
        <f>IF(K4=".","-",IF(K4&gt;L4,"g",IF(K4=L4,"d","v")))</f>
        <v>d</v>
      </c>
      <c r="N4" s="46">
        <v>6</v>
      </c>
      <c r="O4" s="47">
        <f>(N45)</f>
        <v>1</v>
      </c>
      <c r="P4" s="47">
        <f>(P45)</f>
        <v>1</v>
      </c>
      <c r="Q4" s="48" t="str">
        <f>IF(O4=".","-",IF(O4&gt;P4,"g",IF(O4=P4,"d","v")))</f>
        <v>d</v>
      </c>
      <c r="R4" s="46">
        <v>5</v>
      </c>
      <c r="S4" s="47">
        <f>(N39)</f>
        <v>0</v>
      </c>
      <c r="T4" s="47">
        <f>(P39)</f>
        <v>1</v>
      </c>
      <c r="U4" s="48" t="str">
        <f>IF(S4=".","-",IF(S4&gt;T4,"g",IF(S4=T4,"d","v")))</f>
        <v>v</v>
      </c>
      <c r="V4" s="46">
        <v>4</v>
      </c>
      <c r="W4" s="47">
        <f>(P33)</f>
        <v>1</v>
      </c>
      <c r="X4" s="47">
        <f>(N33)</f>
        <v>2</v>
      </c>
      <c r="Y4" s="48" t="str">
        <f>IF(W4=".","-",IF(W4&gt;X4,"g",IF(W4=X4,"d","v")))</f>
        <v>v</v>
      </c>
      <c r="Z4" s="46">
        <v>3</v>
      </c>
      <c r="AA4" s="47">
        <f>(N27)</f>
        <v>1</v>
      </c>
      <c r="AB4" s="47">
        <f>(P27)</f>
        <v>1</v>
      </c>
      <c r="AC4" s="48" t="str">
        <f t="shared" si="0"/>
        <v>d</v>
      </c>
      <c r="AD4" s="46">
        <v>2</v>
      </c>
      <c r="AE4" s="47">
        <f>(N21)</f>
        <v>2</v>
      </c>
      <c r="AF4" s="47">
        <f>(P21)</f>
        <v>2</v>
      </c>
      <c r="AG4" s="48" t="str">
        <f t="shared" si="1"/>
        <v>d</v>
      </c>
      <c r="AH4" s="46">
        <v>1</v>
      </c>
      <c r="AI4" s="47">
        <f>(N15)</f>
        <v>1</v>
      </c>
      <c r="AJ4" s="47">
        <f>(P15)</f>
        <v>1</v>
      </c>
      <c r="AK4" s="48" t="str">
        <f t="shared" si="2"/>
        <v>d</v>
      </c>
      <c r="AL4" s="46">
        <v>8</v>
      </c>
      <c r="AM4" s="47">
        <f>(N57)</f>
        <v>1</v>
      </c>
      <c r="AN4" s="47">
        <f>(P57)</f>
        <v>1</v>
      </c>
      <c r="AO4" s="48" t="str">
        <f t="shared" si="3"/>
        <v>d</v>
      </c>
      <c r="AP4" s="51"/>
      <c r="AQ4" s="37">
        <f t="shared" si="4"/>
        <v>9</v>
      </c>
      <c r="AR4" s="38">
        <f t="shared" si="5"/>
        <v>0</v>
      </c>
      <c r="AS4" s="38">
        <f t="shared" si="6"/>
        <v>7</v>
      </c>
      <c r="AT4" s="38">
        <f t="shared" si="7"/>
        <v>2</v>
      </c>
      <c r="AU4" s="39">
        <f>SUM(IF(O4&lt;&gt;".",O4)+IF(S4&lt;&gt;".",S4)+IF(W4&lt;&gt;".",W4)+IF(AA4&lt;&gt;".",AA4)+IF(AE4&lt;&gt;".",AE4)+IF(AI4&lt;&gt;".",AI4)+IF(AM4&lt;&gt;".",AM4)+IF(C4&lt;&gt;".",C4)+IF(K4&lt;&gt;".",K4))</f>
        <v>7</v>
      </c>
      <c r="AV4" s="39">
        <f>SUM(IF(P4&lt;&gt;".",P4)+IF(T4&lt;&gt;".",T4)+IF(X4&lt;&gt;".",X4)+IF(AB4&lt;&gt;".",AB4)+IF(AF4&lt;&gt;".",AF4)+IF(AJ4&lt;&gt;".",AJ4)+IF(AN4&lt;&gt;".",AN4)+IF(D4&lt;&gt;".",D4)+IF(L4&lt;&gt;".",L4))</f>
        <v>9</v>
      </c>
      <c r="AW4" s="54">
        <f t="shared" si="8"/>
        <v>7</v>
      </c>
      <c r="AX4" s="67"/>
      <c r="AY4" s="42">
        <f t="shared" si="9"/>
        <v>8</v>
      </c>
      <c r="AZ4" s="99"/>
      <c r="BA4" s="44">
        <f t="shared" si="10"/>
        <v>-2</v>
      </c>
    </row>
    <row r="5" spans="1:53" ht="15.6" x14ac:dyDescent="0.3">
      <c r="A5" s="45" t="s">
        <v>64</v>
      </c>
      <c r="B5" s="46">
        <v>8</v>
      </c>
      <c r="C5" s="47">
        <f>(P56)</f>
        <v>3</v>
      </c>
      <c r="D5" s="47">
        <f>(N56)</f>
        <v>1</v>
      </c>
      <c r="E5" s="106" t="str">
        <f t="shared" si="11"/>
        <v>g</v>
      </c>
      <c r="F5" s="46">
        <v>7</v>
      </c>
      <c r="G5" s="47">
        <f>(P51)</f>
        <v>0</v>
      </c>
      <c r="H5" s="47">
        <f>(N51)</f>
        <v>0</v>
      </c>
      <c r="I5" s="106" t="str">
        <f t="shared" ref="I5:I12" si="12">IF(G5=".","-",IF(G5&gt;H5,"g",IF(G5=H5,"d","v")))</f>
        <v>d</v>
      </c>
      <c r="J5" s="49"/>
      <c r="K5" s="50"/>
      <c r="L5" s="50"/>
      <c r="M5" s="50"/>
      <c r="N5" s="46">
        <v>5</v>
      </c>
      <c r="O5" s="47">
        <f>(N40)</f>
        <v>1</v>
      </c>
      <c r="P5" s="47">
        <f>(P40)</f>
        <v>1</v>
      </c>
      <c r="Q5" s="48" t="str">
        <f>IF(O5=".","-",IF(O5&gt;P5,"g",IF(O5=P5,"d","v")))</f>
        <v>d</v>
      </c>
      <c r="R5" s="46">
        <v>4</v>
      </c>
      <c r="S5" s="47">
        <f>(N34)</f>
        <v>3</v>
      </c>
      <c r="T5" s="47">
        <f>(P34)</f>
        <v>0</v>
      </c>
      <c r="U5" s="48" t="str">
        <f>IF(S5=".","-",IF(S5&gt;T5,"g",IF(S5=T5,"d","v")))</f>
        <v>g</v>
      </c>
      <c r="V5" s="46">
        <v>3</v>
      </c>
      <c r="W5" s="47">
        <f>(N28)</f>
        <v>2</v>
      </c>
      <c r="X5" s="47">
        <f>(P28)</f>
        <v>1</v>
      </c>
      <c r="Y5" s="48" t="str">
        <f>IF(W5=".","-",IF(W5&gt;X5,"g",IF(W5=X5,"d","v")))</f>
        <v>g</v>
      </c>
      <c r="Z5" s="46">
        <v>2</v>
      </c>
      <c r="AA5" s="47">
        <f>(N22)</f>
        <v>1</v>
      </c>
      <c r="AB5" s="47">
        <f>(P22)</f>
        <v>1</v>
      </c>
      <c r="AC5" s="48" t="str">
        <f t="shared" si="0"/>
        <v>d</v>
      </c>
      <c r="AD5" s="46">
        <v>1</v>
      </c>
      <c r="AE5" s="47">
        <f>(N16)</f>
        <v>3</v>
      </c>
      <c r="AF5" s="47">
        <f>(P16)</f>
        <v>0</v>
      </c>
      <c r="AG5" s="48" t="str">
        <f t="shared" si="1"/>
        <v>g</v>
      </c>
      <c r="AH5" s="46">
        <v>9</v>
      </c>
      <c r="AI5" s="47">
        <f>(N63)</f>
        <v>0</v>
      </c>
      <c r="AJ5" s="47">
        <f>(P63)</f>
        <v>2</v>
      </c>
      <c r="AK5" s="48" t="str">
        <f t="shared" si="2"/>
        <v>v</v>
      </c>
      <c r="AL5" s="46">
        <v>6</v>
      </c>
      <c r="AM5" s="47">
        <f>(N46)</f>
        <v>2</v>
      </c>
      <c r="AN5" s="47">
        <f>(P46)</f>
        <v>2</v>
      </c>
      <c r="AO5" s="48" t="str">
        <f t="shared" si="3"/>
        <v>d</v>
      </c>
      <c r="AP5" s="51"/>
      <c r="AQ5" s="37">
        <f t="shared" si="4"/>
        <v>9</v>
      </c>
      <c r="AR5" s="38">
        <f t="shared" si="5"/>
        <v>4</v>
      </c>
      <c r="AS5" s="38">
        <f t="shared" si="6"/>
        <v>4</v>
      </c>
      <c r="AT5" s="38">
        <f t="shared" si="7"/>
        <v>1</v>
      </c>
      <c r="AU5" s="39">
        <f>SUM(IF(O5&lt;&gt;".",O5)+IF(S5&lt;&gt;".",S5)+IF(W5&lt;&gt;".",W5)+IF(AA5&lt;&gt;".",AA5)+IF(AE5&lt;&gt;".",AE5)+IF(AI5&lt;&gt;".",AI5)+IF(AM5&lt;&gt;".",AM5)+IF(G5&lt;&gt;".",G5)+IF(C5&lt;&gt;".",C5))</f>
        <v>15</v>
      </c>
      <c r="AV5" s="39">
        <f>SUM(IF(P5&lt;&gt;".",P5)+IF(T5&lt;&gt;".",T5)+IF(X5&lt;&gt;".",X5)+IF(AB5&lt;&gt;".",AB5)+IF(AF5&lt;&gt;".",AF5)+IF(AJ5&lt;&gt;".",AJ5)+IF(AN5&lt;&gt;".",AN5)+IF(H5&lt;&gt;".",H5)+IF(D5&lt;&gt;".",D5))</f>
        <v>8</v>
      </c>
      <c r="AW5" s="54">
        <f t="shared" si="8"/>
        <v>16</v>
      </c>
      <c r="AX5" s="67"/>
      <c r="AY5" s="42">
        <f t="shared" si="9"/>
        <v>3</v>
      </c>
      <c r="AZ5" s="99"/>
      <c r="BA5" s="44">
        <f t="shared" si="10"/>
        <v>7</v>
      </c>
    </row>
    <row r="6" spans="1:53" ht="15.6" x14ac:dyDescent="0.3">
      <c r="A6" s="45" t="s">
        <v>31</v>
      </c>
      <c r="B6" s="46">
        <v>7</v>
      </c>
      <c r="C6" s="47">
        <f>(P50)</f>
        <v>2</v>
      </c>
      <c r="D6" s="47">
        <f>(N50)</f>
        <v>1</v>
      </c>
      <c r="E6" s="106" t="str">
        <f t="shared" si="11"/>
        <v>g</v>
      </c>
      <c r="F6" s="46">
        <v>6</v>
      </c>
      <c r="G6" s="47">
        <f>(P45)</f>
        <v>1</v>
      </c>
      <c r="H6" s="47">
        <f>(N45)</f>
        <v>1</v>
      </c>
      <c r="I6" s="106" t="str">
        <f t="shared" si="12"/>
        <v>d</v>
      </c>
      <c r="J6" s="46">
        <v>5</v>
      </c>
      <c r="K6" s="47">
        <f>(P40)</f>
        <v>1</v>
      </c>
      <c r="L6" s="47">
        <f>(N40)</f>
        <v>1</v>
      </c>
      <c r="M6" s="106" t="str">
        <f t="shared" ref="M6:M12" si="13">IF(K6=".","-",IF(K6&gt;L6,"g",IF(K6=L6,"d","v")))</f>
        <v>d</v>
      </c>
      <c r="N6" s="49"/>
      <c r="O6" s="50"/>
      <c r="P6" s="50"/>
      <c r="Q6" s="50"/>
      <c r="R6" s="46">
        <v>3</v>
      </c>
      <c r="S6" s="47">
        <f>(N29)</f>
        <v>1</v>
      </c>
      <c r="T6" s="47">
        <f>(P29)</f>
        <v>2</v>
      </c>
      <c r="U6" s="48" t="str">
        <f>IF(S6=".","-",IF(S6&gt;T6,"g",IF(S6=T6,"d","v")))</f>
        <v>v</v>
      </c>
      <c r="V6" s="46">
        <v>2</v>
      </c>
      <c r="W6" s="47">
        <f>(N23)</f>
        <v>1</v>
      </c>
      <c r="X6" s="47">
        <f>(P23)</f>
        <v>1</v>
      </c>
      <c r="Y6" s="48" t="str">
        <f>IF(W6=".","-",IF(W6&gt;X6,"g",IF(W6=X6,"d","v")))</f>
        <v>d</v>
      </c>
      <c r="Z6" s="46">
        <v>1</v>
      </c>
      <c r="AA6" s="47">
        <f>(N17)</f>
        <v>0</v>
      </c>
      <c r="AB6" s="47">
        <f>(P17)</f>
        <v>3</v>
      </c>
      <c r="AC6" s="48" t="str">
        <f t="shared" si="0"/>
        <v>v</v>
      </c>
      <c r="AD6" s="46">
        <v>9</v>
      </c>
      <c r="AE6" s="47">
        <f>(N64)</f>
        <v>3</v>
      </c>
      <c r="AF6" s="47">
        <f>(P64)</f>
        <v>4</v>
      </c>
      <c r="AG6" s="48" t="str">
        <f t="shared" si="1"/>
        <v>v</v>
      </c>
      <c r="AH6" s="46">
        <v>8</v>
      </c>
      <c r="AI6" s="47">
        <f>(N58)</f>
        <v>0</v>
      </c>
      <c r="AJ6" s="47">
        <f>(P58)</f>
        <v>0</v>
      </c>
      <c r="AK6" s="48" t="str">
        <f t="shared" si="2"/>
        <v>d</v>
      </c>
      <c r="AL6" s="46">
        <v>4</v>
      </c>
      <c r="AM6" s="47">
        <f>(N35)</f>
        <v>1</v>
      </c>
      <c r="AN6" s="47">
        <f>(P35)</f>
        <v>0</v>
      </c>
      <c r="AO6" s="48" t="str">
        <f t="shared" si="3"/>
        <v>g</v>
      </c>
      <c r="AP6" s="51"/>
      <c r="AQ6" s="37">
        <f t="shared" si="4"/>
        <v>9</v>
      </c>
      <c r="AR6" s="38">
        <f t="shared" si="5"/>
        <v>2</v>
      </c>
      <c r="AS6" s="38">
        <f t="shared" si="6"/>
        <v>4</v>
      </c>
      <c r="AT6" s="38">
        <f t="shared" si="7"/>
        <v>3</v>
      </c>
      <c r="AU6" s="39">
        <f>SUM(IF(C6&lt;&gt;".",C6)+IF(S6&lt;&gt;".",S6)+IF(W6&lt;&gt;".",W6)+IF(AA6&lt;&gt;".",AA6)+IF(AE6&lt;&gt;".",AE6)+IF(AI6&lt;&gt;".",AI6)+IF(AM6&lt;&gt;".",AM6)+IF(G6&lt;&gt;".",G6)+IF(K6&lt;&gt;".",K6))</f>
        <v>10</v>
      </c>
      <c r="AV6" s="39">
        <f>SUM(IF(D6&lt;&gt;".",D6)+IF(T6&lt;&gt;".",T6)+IF(X6&lt;&gt;".",X6)+IF(AB6&lt;&gt;".",AB6)+IF(AF6&lt;&gt;".",AF6)+IF(AJ6&lt;&gt;".",AJ6)+IF(AN6&lt;&gt;".",AN6)+IF(H6&lt;&gt;".",H6)+IF(L6&lt;&gt;".",L6))</f>
        <v>13</v>
      </c>
      <c r="AW6" s="54">
        <f t="shared" si="8"/>
        <v>10</v>
      </c>
      <c r="AX6" s="67"/>
      <c r="AY6" s="42">
        <f t="shared" si="9"/>
        <v>7</v>
      </c>
      <c r="AZ6" s="99"/>
      <c r="BA6" s="44">
        <f t="shared" si="10"/>
        <v>-3</v>
      </c>
    </row>
    <row r="7" spans="1:53" ht="15.6" x14ac:dyDescent="0.3">
      <c r="A7" s="45" t="s">
        <v>67</v>
      </c>
      <c r="B7" s="46">
        <v>6</v>
      </c>
      <c r="C7" s="47">
        <f>(P44)</f>
        <v>5</v>
      </c>
      <c r="D7" s="47">
        <f>(N44)</f>
        <v>2</v>
      </c>
      <c r="E7" s="106" t="str">
        <f t="shared" si="11"/>
        <v>g</v>
      </c>
      <c r="F7" s="46">
        <v>5</v>
      </c>
      <c r="G7" s="47">
        <f>(P39)</f>
        <v>1</v>
      </c>
      <c r="H7" s="47">
        <f>(N39)</f>
        <v>0</v>
      </c>
      <c r="I7" s="106" t="str">
        <f t="shared" si="12"/>
        <v>g</v>
      </c>
      <c r="J7" s="46">
        <v>4</v>
      </c>
      <c r="K7" s="47">
        <f>(P34)</f>
        <v>0</v>
      </c>
      <c r="L7" s="47">
        <f>(N34)</f>
        <v>3</v>
      </c>
      <c r="M7" s="106" t="str">
        <f t="shared" si="13"/>
        <v>v</v>
      </c>
      <c r="N7" s="46">
        <v>3</v>
      </c>
      <c r="O7" s="47">
        <f>(P29)</f>
        <v>2</v>
      </c>
      <c r="P7" s="47">
        <f>(N29)</f>
        <v>1</v>
      </c>
      <c r="Q7" s="106" t="str">
        <f t="shared" ref="Q7:Q12" si="14">IF(O7=".","-",IF(O7&gt;P7,"g",IF(O7=P7,"d","v")))</f>
        <v>g</v>
      </c>
      <c r="R7" s="49"/>
      <c r="S7" s="50"/>
      <c r="T7" s="50"/>
      <c r="U7" s="50"/>
      <c r="V7" s="46">
        <v>1</v>
      </c>
      <c r="W7" s="47">
        <f>(N18)</f>
        <v>1</v>
      </c>
      <c r="X7" s="47">
        <f>(P18)</f>
        <v>4</v>
      </c>
      <c r="Y7" s="48" t="str">
        <f>IF(W7=".","-",IF(W7&gt;X7,"g",IF(W7=X7,"d","v")))</f>
        <v>v</v>
      </c>
      <c r="Z7" s="46">
        <v>9</v>
      </c>
      <c r="AA7" s="47">
        <f>(N65)</f>
        <v>0</v>
      </c>
      <c r="AB7" s="47">
        <f>(P65)</f>
        <v>3</v>
      </c>
      <c r="AC7" s="48" t="str">
        <f t="shared" si="0"/>
        <v>v</v>
      </c>
      <c r="AD7" s="46">
        <v>8</v>
      </c>
      <c r="AE7" s="47">
        <f>(N59)</f>
        <v>2</v>
      </c>
      <c r="AF7" s="47">
        <f>(P59)</f>
        <v>3</v>
      </c>
      <c r="AG7" s="48" t="str">
        <f t="shared" si="1"/>
        <v>v</v>
      </c>
      <c r="AH7" s="46">
        <v>7</v>
      </c>
      <c r="AI7" s="47">
        <f>(N52)</f>
        <v>2</v>
      </c>
      <c r="AJ7" s="47">
        <f>(P52)</f>
        <v>0</v>
      </c>
      <c r="AK7" s="48" t="str">
        <f t="shared" si="2"/>
        <v>g</v>
      </c>
      <c r="AL7" s="46">
        <v>2</v>
      </c>
      <c r="AM7" s="47">
        <f>(N24)</f>
        <v>1</v>
      </c>
      <c r="AN7" s="47">
        <f>(P24)</f>
        <v>1</v>
      </c>
      <c r="AO7" s="48" t="str">
        <f t="shared" si="3"/>
        <v>d</v>
      </c>
      <c r="AP7" s="51"/>
      <c r="AQ7" s="37">
        <f t="shared" si="4"/>
        <v>9</v>
      </c>
      <c r="AR7" s="38">
        <f t="shared" si="5"/>
        <v>4</v>
      </c>
      <c r="AS7" s="38">
        <f t="shared" si="6"/>
        <v>1</v>
      </c>
      <c r="AT7" s="38">
        <f t="shared" si="7"/>
        <v>4</v>
      </c>
      <c r="AU7" s="39">
        <f>SUM(IF(O7&lt;&gt;".",O7)+IF(C7&lt;&gt;".",C7)+IF(W7&lt;&gt;".",W7)+IF(AA7&lt;&gt;".",AA7)+IF(AE7&lt;&gt;".",AE7)+IF(AI7&lt;&gt;".",AI7)+IF(AM7&lt;&gt;".",AM7)+IF(G7&lt;&gt;".",G7)+IF(K7&lt;&gt;".",K7))</f>
        <v>14</v>
      </c>
      <c r="AV7" s="39">
        <f>SUM(IF(P7&lt;&gt;".",P7)+IF(D7&lt;&gt;".",D7)+IF(X7&lt;&gt;".",X7)+IF(AB7&lt;&gt;".",AB7)+IF(AF7&lt;&gt;".",AF7)+IF(AJ7&lt;&gt;".",AJ7)+IF(AN7&lt;&gt;".",AN7)+IF(H7&lt;&gt;".",H7)+IF(L7&lt;&gt;".",L7))</f>
        <v>17</v>
      </c>
      <c r="AW7" s="54">
        <f t="shared" si="8"/>
        <v>13</v>
      </c>
      <c r="AX7" s="67"/>
      <c r="AY7" s="42">
        <f t="shared" si="9"/>
        <v>5</v>
      </c>
      <c r="AZ7" s="99"/>
      <c r="BA7" s="44">
        <f t="shared" si="10"/>
        <v>-3</v>
      </c>
    </row>
    <row r="8" spans="1:53" ht="15.6" x14ac:dyDescent="0.3">
      <c r="A8" s="45" t="s">
        <v>60</v>
      </c>
      <c r="B8" s="46">
        <v>5</v>
      </c>
      <c r="C8" s="47">
        <f>(P38)</f>
        <v>1</v>
      </c>
      <c r="D8" s="47">
        <f>(N38)</f>
        <v>0</v>
      </c>
      <c r="E8" s="106" t="str">
        <f t="shared" si="11"/>
        <v>g</v>
      </c>
      <c r="F8" s="46">
        <v>4</v>
      </c>
      <c r="G8" s="47">
        <f>(N33)</f>
        <v>2</v>
      </c>
      <c r="H8" s="47">
        <f>(P33)</f>
        <v>1</v>
      </c>
      <c r="I8" s="106" t="str">
        <f t="shared" si="12"/>
        <v>g</v>
      </c>
      <c r="J8" s="46">
        <v>3</v>
      </c>
      <c r="K8" s="47">
        <f>(P28)</f>
        <v>1</v>
      </c>
      <c r="L8" s="47">
        <f>(N28)</f>
        <v>2</v>
      </c>
      <c r="M8" s="106" t="str">
        <f t="shared" si="13"/>
        <v>v</v>
      </c>
      <c r="N8" s="46">
        <v>2</v>
      </c>
      <c r="O8" s="47">
        <f>(P23)</f>
        <v>1</v>
      </c>
      <c r="P8" s="47">
        <f>(N23)</f>
        <v>1</v>
      </c>
      <c r="Q8" s="106" t="str">
        <f t="shared" si="14"/>
        <v>d</v>
      </c>
      <c r="R8" s="46">
        <v>1</v>
      </c>
      <c r="S8" s="47">
        <f>(P18)</f>
        <v>4</v>
      </c>
      <c r="T8" s="47">
        <f>(N18)</f>
        <v>1</v>
      </c>
      <c r="U8" s="106" t="str">
        <f>IF(S8=".","-",IF(S8&gt;T8,"g",IF(S8=T8,"d","v")))</f>
        <v>g</v>
      </c>
      <c r="V8" s="49"/>
      <c r="W8" s="50"/>
      <c r="X8" s="50"/>
      <c r="Y8" s="50"/>
      <c r="Z8" s="46">
        <v>8</v>
      </c>
      <c r="AA8" s="47">
        <f>(N60)</f>
        <v>0</v>
      </c>
      <c r="AB8" s="47">
        <f>(P60)</f>
        <v>1</v>
      </c>
      <c r="AC8" s="48" t="str">
        <f t="shared" si="0"/>
        <v>v</v>
      </c>
      <c r="AD8" s="46">
        <v>7</v>
      </c>
      <c r="AE8" s="47">
        <f>(N53)</f>
        <v>0</v>
      </c>
      <c r="AF8" s="47">
        <f>(P53)</f>
        <v>3</v>
      </c>
      <c r="AG8" s="48" t="str">
        <f t="shared" si="1"/>
        <v>v</v>
      </c>
      <c r="AH8" s="46">
        <v>6</v>
      </c>
      <c r="AI8" s="47">
        <f>(N47)</f>
        <v>1</v>
      </c>
      <c r="AJ8" s="47">
        <f>(P47)</f>
        <v>2</v>
      </c>
      <c r="AK8" s="48" t="str">
        <f t="shared" si="2"/>
        <v>v</v>
      </c>
      <c r="AL8" s="46">
        <v>9</v>
      </c>
      <c r="AM8" s="47">
        <f>(N66)</f>
        <v>1</v>
      </c>
      <c r="AN8" s="47">
        <f>(P66)</f>
        <v>0</v>
      </c>
      <c r="AO8" s="48" t="str">
        <f t="shared" si="3"/>
        <v>g</v>
      </c>
      <c r="AP8" s="51"/>
      <c r="AQ8" s="37">
        <f t="shared" si="4"/>
        <v>9</v>
      </c>
      <c r="AR8" s="38">
        <f t="shared" si="5"/>
        <v>4</v>
      </c>
      <c r="AS8" s="38">
        <f t="shared" si="6"/>
        <v>1</v>
      </c>
      <c r="AT8" s="38">
        <f t="shared" si="7"/>
        <v>4</v>
      </c>
      <c r="AU8" s="39">
        <f>SUM(IF(O8&lt;&gt;".",O8)+IF(S8&lt;&gt;".",S8)+IF(C8&lt;&gt;".",C8)+IF(AA8&lt;&gt;".",AA8)+IF(AE8&lt;&gt;".",AE8)+IF(AI8&lt;&gt;".",AI8)+IF(AM8&lt;&gt;".",AM8)+IF(G8&lt;&gt;".",G8)+IF(K8&lt;&gt;".",K8))</f>
        <v>11</v>
      </c>
      <c r="AV8" s="39">
        <f>SUM(IF(P8&lt;&gt;".",P8)+IF(T8&lt;&gt;".",T8)+IF(D8&lt;&gt;".",D8)+IF(AB8&lt;&gt;".",AB8)+IF(AF8&lt;&gt;".",AF8)+IF(AJ8&lt;&gt;".",AJ8)+IF(AN8&lt;&gt;".",AN8)+IF(H8&lt;&gt;".",H8)+IF(L8&lt;&gt;".",L8))</f>
        <v>11</v>
      </c>
      <c r="AW8" s="54">
        <f t="shared" si="8"/>
        <v>13</v>
      </c>
      <c r="AX8" s="67"/>
      <c r="AY8" s="42">
        <f t="shared" si="9"/>
        <v>5</v>
      </c>
      <c r="AZ8" s="99"/>
      <c r="BA8" s="44">
        <f t="shared" si="10"/>
        <v>0</v>
      </c>
    </row>
    <row r="9" spans="1:53" ht="15.6" x14ac:dyDescent="0.3">
      <c r="A9" s="45" t="s">
        <v>83</v>
      </c>
      <c r="B9" s="46">
        <v>4</v>
      </c>
      <c r="C9" s="47">
        <f>(P32)</f>
        <v>1</v>
      </c>
      <c r="D9" s="47">
        <f>(N32)</f>
        <v>0</v>
      </c>
      <c r="E9" s="106" t="str">
        <f t="shared" si="11"/>
        <v>g</v>
      </c>
      <c r="F9" s="46">
        <v>3</v>
      </c>
      <c r="G9" s="47">
        <f>(P27)</f>
        <v>1</v>
      </c>
      <c r="H9" s="47">
        <f>(N27)</f>
        <v>1</v>
      </c>
      <c r="I9" s="106" t="str">
        <f t="shared" si="12"/>
        <v>d</v>
      </c>
      <c r="J9" s="46">
        <v>2</v>
      </c>
      <c r="K9" s="47">
        <f>(P22)</f>
        <v>1</v>
      </c>
      <c r="L9" s="47">
        <f>(N22)</f>
        <v>1</v>
      </c>
      <c r="M9" s="106" t="str">
        <f t="shared" si="13"/>
        <v>d</v>
      </c>
      <c r="N9" s="46">
        <v>1</v>
      </c>
      <c r="O9" s="47">
        <f>(P17)</f>
        <v>3</v>
      </c>
      <c r="P9" s="47">
        <f>(N17)</f>
        <v>0</v>
      </c>
      <c r="Q9" s="106" t="str">
        <f t="shared" si="14"/>
        <v>g</v>
      </c>
      <c r="R9" s="46">
        <v>9</v>
      </c>
      <c r="S9" s="47">
        <f>(P65)</f>
        <v>3</v>
      </c>
      <c r="T9" s="47">
        <f>(N65)</f>
        <v>0</v>
      </c>
      <c r="U9" s="106" t="str">
        <f>IF(S9=".","-",IF(S9&gt;T9,"g",IF(S9=T9,"d","v")))</f>
        <v>g</v>
      </c>
      <c r="V9" s="46">
        <v>8</v>
      </c>
      <c r="W9" s="47">
        <f>(P60)</f>
        <v>1</v>
      </c>
      <c r="X9" s="47">
        <f>(N60)</f>
        <v>0</v>
      </c>
      <c r="Y9" s="106" t="str">
        <f>IF(W9=".","-",IF(W9&gt;X9,"g",IF(W9=X9,"d","v")))</f>
        <v>g</v>
      </c>
      <c r="Z9" s="49"/>
      <c r="AA9" s="50"/>
      <c r="AB9" s="50"/>
      <c r="AC9" s="50"/>
      <c r="AD9" s="46">
        <v>6</v>
      </c>
      <c r="AE9" s="47">
        <f>(N48)</f>
        <v>1</v>
      </c>
      <c r="AF9" s="47">
        <f>(P48)</f>
        <v>1</v>
      </c>
      <c r="AG9" s="48" t="str">
        <f t="shared" si="1"/>
        <v>d</v>
      </c>
      <c r="AH9" s="46">
        <v>5</v>
      </c>
      <c r="AI9" s="47">
        <f>(N41)</f>
        <v>1</v>
      </c>
      <c r="AJ9" s="47">
        <f>(P41)</f>
        <v>3</v>
      </c>
      <c r="AK9" s="48" t="str">
        <f t="shared" si="2"/>
        <v>v</v>
      </c>
      <c r="AL9" s="46">
        <v>7</v>
      </c>
      <c r="AM9" s="47">
        <f>(N54)</f>
        <v>0</v>
      </c>
      <c r="AN9" s="47">
        <f>(P54)</f>
        <v>0</v>
      </c>
      <c r="AO9" s="48" t="str">
        <f t="shared" si="3"/>
        <v>d</v>
      </c>
      <c r="AP9" s="51"/>
      <c r="AQ9" s="37">
        <f t="shared" si="4"/>
        <v>9</v>
      </c>
      <c r="AR9" s="38">
        <f t="shared" si="5"/>
        <v>4</v>
      </c>
      <c r="AS9" s="38">
        <f t="shared" si="6"/>
        <v>4</v>
      </c>
      <c r="AT9" s="38">
        <f t="shared" si="7"/>
        <v>1</v>
      </c>
      <c r="AU9" s="39">
        <f>SUM(IF(O9&lt;&gt;".",O9)+IF(S9&lt;&gt;".",S9)+IF(W9&lt;&gt;".",W9)+IF(C9&lt;&gt;".",C9)+IF(AE9&lt;&gt;".",AE9)+IF(AI9&lt;&gt;".",AI9)+IF(AM9&lt;&gt;".",AM9)+IF(G9&lt;&gt;".",G9)+IF(K9&lt;&gt;".",K9))</f>
        <v>12</v>
      </c>
      <c r="AV9" s="39">
        <f>SUM(IF(P9&lt;&gt;".",P9)+IF(T9&lt;&gt;".",T9)+IF(X9&lt;&gt;".",X9)+IF(D9&lt;&gt;".",D9)+IF(AF9&lt;&gt;".",AF9)+IF(AJ9&lt;&gt;".",AJ9)+IF(AN9&lt;&gt;".",AN9)+IF(H9&lt;&gt;".",H9)+IF(L9&lt;&gt;".",L9))</f>
        <v>6</v>
      </c>
      <c r="AW9" s="54">
        <f t="shared" si="8"/>
        <v>16</v>
      </c>
      <c r="AX9" s="67"/>
      <c r="AY9" s="42">
        <f t="shared" si="9"/>
        <v>3</v>
      </c>
      <c r="AZ9" s="99"/>
      <c r="BA9" s="44">
        <f t="shared" si="10"/>
        <v>6</v>
      </c>
    </row>
    <row r="10" spans="1:53" s="67" customFormat="1" ht="15.6" x14ac:dyDescent="0.3">
      <c r="A10" s="107" t="s">
        <v>86</v>
      </c>
      <c r="B10" s="46">
        <v>3</v>
      </c>
      <c r="C10" s="47">
        <f>(P26)</f>
        <v>3</v>
      </c>
      <c r="D10" s="47">
        <f>(N26)</f>
        <v>0</v>
      </c>
      <c r="E10" s="48" t="str">
        <f t="shared" si="11"/>
        <v>g</v>
      </c>
      <c r="F10" s="46">
        <v>2</v>
      </c>
      <c r="G10" s="47">
        <f>(P21)</f>
        <v>2</v>
      </c>
      <c r="H10" s="47">
        <f>(N21)</f>
        <v>2</v>
      </c>
      <c r="I10" s="48" t="str">
        <f t="shared" si="12"/>
        <v>d</v>
      </c>
      <c r="J10" s="46">
        <v>1</v>
      </c>
      <c r="K10" s="47">
        <f>(P16)</f>
        <v>0</v>
      </c>
      <c r="L10" s="47">
        <f>(N16)</f>
        <v>3</v>
      </c>
      <c r="M10" s="48" t="str">
        <f t="shared" si="13"/>
        <v>v</v>
      </c>
      <c r="N10" s="46">
        <v>9</v>
      </c>
      <c r="O10" s="47">
        <f>(P64)</f>
        <v>4</v>
      </c>
      <c r="P10" s="47">
        <f>(N64)</f>
        <v>3</v>
      </c>
      <c r="Q10" s="48" t="str">
        <f t="shared" si="14"/>
        <v>g</v>
      </c>
      <c r="R10" s="46">
        <v>8</v>
      </c>
      <c r="S10" s="47">
        <f>(P59)</f>
        <v>3</v>
      </c>
      <c r="T10" s="47">
        <f>(N59)</f>
        <v>2</v>
      </c>
      <c r="U10" s="48" t="str">
        <f>IF(S10=".","-",IF(S10&gt;T10,"g",IF(S10=T10,"d","v")))</f>
        <v>g</v>
      </c>
      <c r="V10" s="46">
        <v>7</v>
      </c>
      <c r="W10" s="47">
        <f>(P53)</f>
        <v>3</v>
      </c>
      <c r="X10" s="47">
        <f>(N53)</f>
        <v>0</v>
      </c>
      <c r="Y10" s="48" t="str">
        <f>IF(W10=".","-",IF(W10&gt;X10,"g",IF(W10=X10,"d","v")))</f>
        <v>g</v>
      </c>
      <c r="Z10" s="46">
        <v>6</v>
      </c>
      <c r="AA10" s="47">
        <f>(P48)</f>
        <v>1</v>
      </c>
      <c r="AB10" s="47">
        <f>(N48)</f>
        <v>1</v>
      </c>
      <c r="AC10" s="48" t="str">
        <f>IF(AA10=".","-",IF(AA10&gt;AB10,"g",IF(AA10=AB10,"d","v")))</f>
        <v>d</v>
      </c>
      <c r="AD10" s="49"/>
      <c r="AE10" s="50"/>
      <c r="AF10" s="50"/>
      <c r="AG10" s="50"/>
      <c r="AH10" s="46">
        <v>4</v>
      </c>
      <c r="AI10" s="47">
        <f>(N36)</f>
        <v>4</v>
      </c>
      <c r="AJ10" s="47">
        <f>(P36)</f>
        <v>0</v>
      </c>
      <c r="AK10" s="48" t="str">
        <f t="shared" si="2"/>
        <v>g</v>
      </c>
      <c r="AL10" s="46">
        <v>5</v>
      </c>
      <c r="AM10" s="47">
        <f>(N42)</f>
        <v>2</v>
      </c>
      <c r="AN10" s="47">
        <f>(P42)</f>
        <v>0</v>
      </c>
      <c r="AO10" s="108" t="str">
        <f t="shared" si="3"/>
        <v>g</v>
      </c>
      <c r="AP10" s="109"/>
      <c r="AQ10" s="37">
        <f t="shared" si="4"/>
        <v>9</v>
      </c>
      <c r="AR10" s="38">
        <f t="shared" si="5"/>
        <v>6</v>
      </c>
      <c r="AS10" s="38">
        <f t="shared" si="6"/>
        <v>2</v>
      </c>
      <c r="AT10" s="38">
        <f t="shared" si="7"/>
        <v>1</v>
      </c>
      <c r="AU10" s="39">
        <f>SUM(IF(O10&lt;&gt;".",O10)+IF(S10&lt;&gt;".",S10)+IF(W10&lt;&gt;".",W10)+IF(AA10&lt;&gt;".",AA10)+IF(C10&lt;&gt;".",C10)+IF(AI10&lt;&gt;".",AI10)+IF(AM10&lt;&gt;".",AM10)+IF(G10&lt;&gt;".",G10)+IF(K10&lt;&gt;".",K10))</f>
        <v>22</v>
      </c>
      <c r="AV10" s="39">
        <f>SUM(IF(P10&lt;&gt;".",P10)+IF(T10&lt;&gt;".",T10)+IF(X10&lt;&gt;".",X10)+IF(AB10&lt;&gt;".",AB10)+IF(D10&lt;&gt;".",D10)+IF(AJ10&lt;&gt;".",AJ10)+IF(AN10&lt;&gt;".",AN10)+IF(H10&lt;&gt;".",H10)+IF(L10&lt;&gt;".",L10))</f>
        <v>11</v>
      </c>
      <c r="AW10" s="110">
        <f t="shared" si="8"/>
        <v>20</v>
      </c>
      <c r="AY10" s="42">
        <f t="shared" si="9"/>
        <v>1</v>
      </c>
      <c r="AZ10" s="99"/>
      <c r="BA10" s="44">
        <f t="shared" si="10"/>
        <v>11</v>
      </c>
    </row>
    <row r="11" spans="1:53" ht="15.6" x14ac:dyDescent="0.3">
      <c r="A11" s="30" t="s">
        <v>70</v>
      </c>
      <c r="B11" s="111">
        <v>2</v>
      </c>
      <c r="C11" s="112">
        <f>(P20)</f>
        <v>1</v>
      </c>
      <c r="D11" s="112">
        <f>(N20)</f>
        <v>0</v>
      </c>
      <c r="E11" s="106" t="str">
        <f t="shared" si="11"/>
        <v>g</v>
      </c>
      <c r="F11" s="111">
        <v>1</v>
      </c>
      <c r="G11" s="112">
        <f>(P15)</f>
        <v>1</v>
      </c>
      <c r="H11" s="112">
        <f>(N15)</f>
        <v>1</v>
      </c>
      <c r="I11" s="106" t="str">
        <f t="shared" si="12"/>
        <v>d</v>
      </c>
      <c r="J11" s="111">
        <v>9</v>
      </c>
      <c r="K11" s="112">
        <f>(P63)</f>
        <v>2</v>
      </c>
      <c r="L11" s="112">
        <f>(N63)</f>
        <v>0</v>
      </c>
      <c r="M11" s="106" t="str">
        <f t="shared" si="13"/>
        <v>g</v>
      </c>
      <c r="N11" s="111">
        <v>8</v>
      </c>
      <c r="O11" s="112">
        <f>(P58)</f>
        <v>0</v>
      </c>
      <c r="P11" s="112">
        <f>(N58)</f>
        <v>0</v>
      </c>
      <c r="Q11" s="106" t="str">
        <f t="shared" si="14"/>
        <v>d</v>
      </c>
      <c r="R11" s="111">
        <v>7</v>
      </c>
      <c r="S11" s="112">
        <f>(P52)</f>
        <v>0</v>
      </c>
      <c r="T11" s="112">
        <f>(N52)</f>
        <v>2</v>
      </c>
      <c r="U11" s="106" t="str">
        <f>IF(S11=".","-",IF(S11&gt;T11,"g",IF(S11=T11,"d","v")))</f>
        <v>v</v>
      </c>
      <c r="V11" s="111">
        <v>6</v>
      </c>
      <c r="W11" s="112">
        <f>(P47)</f>
        <v>2</v>
      </c>
      <c r="X11" s="112">
        <f>(N47)</f>
        <v>1</v>
      </c>
      <c r="Y11" s="106" t="str">
        <f>IF(W11=".","-",IF(W11&gt;X11,"g",IF(W11=X11,"d","v")))</f>
        <v>g</v>
      </c>
      <c r="Z11" s="111">
        <v>5</v>
      </c>
      <c r="AA11" s="112">
        <f>(P41)</f>
        <v>3</v>
      </c>
      <c r="AB11" s="112">
        <f>(N41)</f>
        <v>1</v>
      </c>
      <c r="AC11" s="106" t="str">
        <f>IF(AA11=".","-",IF(AA11&gt;AB11,"g",IF(AA11=AB11,"d","v")))</f>
        <v>g</v>
      </c>
      <c r="AD11" s="111">
        <v>4</v>
      </c>
      <c r="AE11" s="112">
        <f>(P36)</f>
        <v>0</v>
      </c>
      <c r="AF11" s="112">
        <f>(N36)</f>
        <v>4</v>
      </c>
      <c r="AG11" s="106" t="str">
        <f>IF(AE11=".","-",IF(AE11&gt;AF11,"g",IF(AE11=AF11,"d","v")))</f>
        <v>v</v>
      </c>
      <c r="AH11" s="113"/>
      <c r="AI11" s="114"/>
      <c r="AJ11" s="114"/>
      <c r="AK11" s="114"/>
      <c r="AL11" s="111">
        <v>3</v>
      </c>
      <c r="AM11" s="112">
        <f>(N30)</f>
        <v>2</v>
      </c>
      <c r="AN11" s="112">
        <f>(P30)</f>
        <v>0</v>
      </c>
      <c r="AO11" s="106" t="str">
        <f t="shared" si="3"/>
        <v>g</v>
      </c>
      <c r="AP11" s="36"/>
      <c r="AQ11" s="37">
        <f t="shared" si="4"/>
        <v>9</v>
      </c>
      <c r="AR11" s="38">
        <f t="shared" si="5"/>
        <v>5</v>
      </c>
      <c r="AS11" s="38">
        <f t="shared" si="6"/>
        <v>2</v>
      </c>
      <c r="AT11" s="38">
        <f t="shared" si="7"/>
        <v>2</v>
      </c>
      <c r="AU11" s="39">
        <f>SUM(IF(O11&lt;&gt;".",O11)+IF(S11&lt;&gt;".",S11)+IF(W11&lt;&gt;".",W11)+IF(AA11&lt;&gt;".",AA11)+IF(AE11&lt;&gt;".",AE11)+IF(C11&lt;&gt;".",C11)+IF(AM11&lt;&gt;".",AM11)+IF(G11&lt;&gt;".",G11)+IF(K11&lt;&gt;".",K11))</f>
        <v>11</v>
      </c>
      <c r="AV11" s="39">
        <f>SUM(IF(P11&lt;&gt;".",P11)+IF(T11&lt;&gt;".",T11)+IF(X11&lt;&gt;".",X11)+IF(AB11&lt;&gt;".",AB11)+IF(AF11&lt;&gt;".",AF11)+IF(D11&lt;&gt;".",D11)+IF(AN11&lt;&gt;".",AN11)+IF(H11&lt;&gt;".",H11)+IF(L11&lt;&gt;".",L11))</f>
        <v>9</v>
      </c>
      <c r="AW11" s="40">
        <f t="shared" si="8"/>
        <v>17</v>
      </c>
      <c r="AX11" s="67"/>
      <c r="AY11" s="42">
        <f t="shared" si="9"/>
        <v>2</v>
      </c>
      <c r="AZ11" s="99"/>
      <c r="BA11" s="44">
        <f t="shared" si="10"/>
        <v>2</v>
      </c>
    </row>
    <row r="12" spans="1:53" s="67" customFormat="1" ht="15.6" x14ac:dyDescent="0.3">
      <c r="A12" s="115" t="s">
        <v>71</v>
      </c>
      <c r="B12" s="116">
        <v>1</v>
      </c>
      <c r="C12" s="117">
        <f>(P14)</f>
        <v>1</v>
      </c>
      <c r="D12" s="117">
        <f>(N14)</f>
        <v>1</v>
      </c>
      <c r="E12" s="118" t="str">
        <f t="shared" si="11"/>
        <v>d</v>
      </c>
      <c r="F12" s="116">
        <v>8</v>
      </c>
      <c r="G12" s="117">
        <f>(P57)</f>
        <v>1</v>
      </c>
      <c r="H12" s="117">
        <f>(N57)</f>
        <v>1</v>
      </c>
      <c r="I12" s="118" t="str">
        <f t="shared" si="12"/>
        <v>d</v>
      </c>
      <c r="J12" s="116">
        <v>6</v>
      </c>
      <c r="K12" s="117">
        <f>(P46)</f>
        <v>2</v>
      </c>
      <c r="L12" s="117">
        <f>(N46)</f>
        <v>2</v>
      </c>
      <c r="M12" s="118" t="str">
        <f t="shared" si="13"/>
        <v>d</v>
      </c>
      <c r="N12" s="116">
        <v>4</v>
      </c>
      <c r="O12" s="117">
        <f>(P35)</f>
        <v>0</v>
      </c>
      <c r="P12" s="117">
        <f>(N35)</f>
        <v>1</v>
      </c>
      <c r="Q12" s="118" t="str">
        <f t="shared" si="14"/>
        <v>v</v>
      </c>
      <c r="R12" s="116">
        <v>2</v>
      </c>
      <c r="S12" s="117">
        <f>(P24)</f>
        <v>1</v>
      </c>
      <c r="T12" s="117">
        <f>(N24)</f>
        <v>1</v>
      </c>
      <c r="U12" s="118" t="str">
        <f>IF(S12=".","-",IF(S12&gt;T12,"g",IF(S12=T12,"d","v")))</f>
        <v>d</v>
      </c>
      <c r="V12" s="116">
        <v>9</v>
      </c>
      <c r="W12" s="117">
        <f>(P66)</f>
        <v>0</v>
      </c>
      <c r="X12" s="117">
        <f>(N66)</f>
        <v>1</v>
      </c>
      <c r="Y12" s="118" t="str">
        <f>IF(W12=".","-",IF(W12&gt;X12,"g",IF(W12=X12,"d","v")))</f>
        <v>v</v>
      </c>
      <c r="Z12" s="116">
        <v>7</v>
      </c>
      <c r="AA12" s="117">
        <f>(P54)</f>
        <v>0</v>
      </c>
      <c r="AB12" s="117">
        <f>(N54)</f>
        <v>0</v>
      </c>
      <c r="AC12" s="118" t="str">
        <f>IF(AA12=".","-",IF(AA12&gt;AB12,"g",IF(AA12=AB12,"d","v")))</f>
        <v>d</v>
      </c>
      <c r="AD12" s="116">
        <v>5</v>
      </c>
      <c r="AE12" s="117">
        <f>(P42)</f>
        <v>0</v>
      </c>
      <c r="AF12" s="117">
        <f>(N42)</f>
        <v>2</v>
      </c>
      <c r="AG12" s="118" t="str">
        <f>IF(AE12=".","-",IF(AE12&gt;AF12,"g",IF(AE12=AF12,"d","v")))</f>
        <v>v</v>
      </c>
      <c r="AH12" s="116">
        <v>3</v>
      </c>
      <c r="AI12" s="117">
        <f>(P30)</f>
        <v>0</v>
      </c>
      <c r="AJ12" s="117">
        <f>(N30)</f>
        <v>2</v>
      </c>
      <c r="AK12" s="118" t="str">
        <f>IF(AI12=".","-",IF(AI12&gt;AJ12,"g",IF(AI12=AJ12,"d","v")))</f>
        <v>v</v>
      </c>
      <c r="AL12" s="119"/>
      <c r="AM12" s="120"/>
      <c r="AN12" s="120"/>
      <c r="AO12" s="121"/>
      <c r="AP12" s="109"/>
      <c r="AQ12" s="122">
        <f t="shared" si="4"/>
        <v>9</v>
      </c>
      <c r="AR12" s="123">
        <f t="shared" si="5"/>
        <v>0</v>
      </c>
      <c r="AS12" s="123">
        <f t="shared" si="6"/>
        <v>5</v>
      </c>
      <c r="AT12" s="123">
        <f t="shared" si="7"/>
        <v>4</v>
      </c>
      <c r="AU12" s="124">
        <f>SUM(IF(O12&lt;&gt;".",O12)+IF(S12&lt;&gt;".",S12)+IF(W12&lt;&gt;".",W12)+IF(AA12&lt;&gt;".",AA12)+IF(AE12&lt;&gt;".",AE12)+IF(AI12&lt;&gt;".",AI12)+IF(C12&lt;&gt;".",C12)+IF(G12&lt;&gt;".",G12)+IF(K12&lt;&gt;".",K12))</f>
        <v>5</v>
      </c>
      <c r="AV12" s="124">
        <f>SUM(IF(P12&lt;&gt;".",P12)+IF(T12&lt;&gt;".",T12)+IF(X12&lt;&gt;".",X12)+IF(AB12&lt;&gt;".",AB12)+IF(AF12&lt;&gt;".",AF12)+IF(AJ12&lt;&gt;".",AJ12)+IF(D12&lt;&gt;".",D12)+IF(H12&lt;&gt;".",H12)+IF(L12&lt;&gt;".",L12))</f>
        <v>11</v>
      </c>
      <c r="AW12" s="125">
        <f t="shared" si="8"/>
        <v>5</v>
      </c>
      <c r="AX12" s="126"/>
      <c r="AY12" s="66">
        <f t="shared" si="9"/>
        <v>9</v>
      </c>
      <c r="AZ12" s="99"/>
      <c r="BA12" s="44">
        <f t="shared" si="10"/>
        <v>-6</v>
      </c>
    </row>
    <row r="13" spans="1:53" s="67" customFormat="1" ht="3.75" customHeight="1" x14ac:dyDescent="0.25">
      <c r="B13" s="68"/>
      <c r="C13" s="69"/>
      <c r="D13" s="69"/>
      <c r="E13" s="70"/>
      <c r="F13" s="68"/>
      <c r="G13" s="69"/>
      <c r="H13" s="69"/>
      <c r="I13" s="70"/>
      <c r="J13" s="68"/>
      <c r="K13" s="69"/>
      <c r="L13" s="69"/>
      <c r="M13" s="70"/>
      <c r="N13" s="68"/>
      <c r="O13" s="69"/>
      <c r="P13" s="69"/>
      <c r="Q13" s="70"/>
      <c r="R13" s="68"/>
      <c r="S13" s="69"/>
      <c r="T13" s="69"/>
      <c r="U13" s="70"/>
      <c r="V13" s="68"/>
      <c r="W13" s="69"/>
      <c r="X13" s="69"/>
      <c r="Y13" s="70"/>
      <c r="Z13" s="68"/>
      <c r="AA13" s="69"/>
      <c r="AB13" s="69"/>
      <c r="AC13" s="70"/>
      <c r="AH13" s="68"/>
      <c r="AI13" s="69"/>
      <c r="AJ13" s="69"/>
      <c r="AK13" s="70"/>
      <c r="AQ13" s="71"/>
      <c r="AR13" s="72"/>
      <c r="AS13" s="72"/>
      <c r="AT13" s="72"/>
      <c r="AU13" s="73"/>
      <c r="AV13" s="73"/>
      <c r="AW13" s="74"/>
    </row>
    <row r="14" spans="1:53" s="67" customFormat="1" ht="24.6" x14ac:dyDescent="0.4">
      <c r="A14" s="75">
        <v>6</v>
      </c>
      <c r="B14" s="76"/>
      <c r="D14" s="77"/>
      <c r="K14" s="78"/>
      <c r="L14" s="101" t="str">
        <f>($A$3)</f>
        <v>Komáromi Zsolt</v>
      </c>
      <c r="M14" s="78"/>
      <c r="N14" s="80">
        <v>1</v>
      </c>
      <c r="O14" s="81" t="s">
        <v>100</v>
      </c>
      <c r="P14" s="80">
        <v>1</v>
      </c>
      <c r="R14" s="67" t="str">
        <f>($A$12)</f>
        <v>Koczor János</v>
      </c>
      <c r="W14" s="78"/>
      <c r="Y14" s="77"/>
      <c r="AY14" s="83"/>
    </row>
    <row r="15" spans="1:53" ht="21" x14ac:dyDescent="0.4">
      <c r="A15" s="68"/>
      <c r="B15" s="76"/>
      <c r="E15" s="67"/>
      <c r="F15" s="67"/>
      <c r="G15" s="67"/>
      <c r="H15" s="67"/>
      <c r="I15" s="67"/>
      <c r="J15" s="67"/>
      <c r="L15" s="101" t="str">
        <f>($A$4)</f>
        <v>Pákai György</v>
      </c>
      <c r="N15" s="80">
        <v>1</v>
      </c>
      <c r="O15" s="81" t="s">
        <v>100</v>
      </c>
      <c r="P15" s="80">
        <v>1</v>
      </c>
      <c r="R15" s="67" t="str">
        <f>($A$11)</f>
        <v>Bottyán Zoltán</v>
      </c>
      <c r="S15" s="67"/>
      <c r="V15" s="67"/>
      <c r="Z15" s="67"/>
      <c r="AA15" s="104"/>
      <c r="AI15" s="104"/>
      <c r="AJ15" s="81"/>
      <c r="AK15" s="104"/>
      <c r="AM15" s="67"/>
      <c r="AN15" s="67"/>
      <c r="AO15" s="67"/>
      <c r="AP15" s="67"/>
      <c r="AQ15" s="67"/>
      <c r="AR15" s="67"/>
      <c r="AT15" s="67"/>
      <c r="AU15" s="67"/>
      <c r="AV15" s="67"/>
      <c r="AW15" s="67"/>
      <c r="AY15" s="83"/>
    </row>
    <row r="16" spans="1:53" ht="21" x14ac:dyDescent="0.4">
      <c r="A16" s="68"/>
      <c r="B16" s="76"/>
      <c r="D16" s="77"/>
      <c r="E16" s="67"/>
      <c r="F16" s="67"/>
      <c r="G16" s="67"/>
      <c r="H16" s="67"/>
      <c r="I16" s="67"/>
      <c r="J16" s="67"/>
      <c r="L16" s="101" t="str">
        <f>($A$5)</f>
        <v>Fülöp Elemér</v>
      </c>
      <c r="N16" s="80">
        <v>3</v>
      </c>
      <c r="O16" s="81" t="s">
        <v>100</v>
      </c>
      <c r="P16" s="80">
        <v>0</v>
      </c>
      <c r="Q16" s="104" t="s">
        <v>125</v>
      </c>
      <c r="R16" s="67" t="str">
        <f>($A$10)</f>
        <v>Lukács Viktor</v>
      </c>
      <c r="S16" s="67"/>
      <c r="V16" s="67"/>
      <c r="Y16" s="77"/>
      <c r="Z16" s="67"/>
      <c r="AA16" s="78"/>
      <c r="AI16" s="78"/>
      <c r="AJ16" s="78"/>
      <c r="AK16" s="78"/>
      <c r="AM16" s="67"/>
      <c r="AN16" s="67"/>
      <c r="AO16" s="67"/>
      <c r="AP16" s="67"/>
      <c r="AQ16" s="67"/>
      <c r="AR16" s="67"/>
      <c r="AT16" s="67"/>
      <c r="AU16" s="67"/>
      <c r="AV16" s="67"/>
      <c r="AW16" s="67"/>
      <c r="AY16" s="83"/>
      <c r="AZ16" s="67"/>
    </row>
    <row r="17" spans="1:52" ht="21" x14ac:dyDescent="0.4">
      <c r="A17" s="68"/>
      <c r="B17" s="76"/>
      <c r="E17" s="67"/>
      <c r="F17" s="67"/>
      <c r="G17" s="67"/>
      <c r="H17" s="67"/>
      <c r="I17" s="67"/>
      <c r="J17" s="67"/>
      <c r="L17" s="101" t="str">
        <f>($A$6)</f>
        <v>Horváth Imre</v>
      </c>
      <c r="N17" s="80">
        <v>0</v>
      </c>
      <c r="O17" s="81" t="s">
        <v>100</v>
      </c>
      <c r="P17" s="80">
        <v>3</v>
      </c>
      <c r="R17" s="67" t="str">
        <f>($A$9)</f>
        <v>Szatmári Tamás</v>
      </c>
      <c r="S17" s="67"/>
      <c r="V17" s="67"/>
      <c r="Z17" s="67"/>
      <c r="AA17" s="104"/>
      <c r="AI17" s="104"/>
      <c r="AJ17" s="81"/>
      <c r="AK17" s="104"/>
      <c r="AM17" s="67"/>
      <c r="AN17" s="67"/>
      <c r="AO17" s="67"/>
      <c r="AP17" s="67"/>
      <c r="AQ17" s="67"/>
      <c r="AR17" s="67"/>
      <c r="AT17" s="67"/>
      <c r="AU17" s="67"/>
      <c r="AV17" s="67"/>
      <c r="AW17" s="67"/>
      <c r="AY17" s="83"/>
    </row>
    <row r="18" spans="1:52" ht="21" x14ac:dyDescent="0.4">
      <c r="A18" s="68"/>
      <c r="B18" s="76"/>
      <c r="D18" s="77"/>
      <c r="E18" s="67"/>
      <c r="F18" s="67"/>
      <c r="G18" s="67"/>
      <c r="H18" s="67"/>
      <c r="I18" s="67"/>
      <c r="J18" s="67"/>
      <c r="L18" s="101" t="str">
        <f>($A$7)</f>
        <v>Debreczy István</v>
      </c>
      <c r="N18" s="80">
        <v>1</v>
      </c>
      <c r="O18" s="81" t="s">
        <v>100</v>
      </c>
      <c r="P18" s="80">
        <v>4</v>
      </c>
      <c r="Q18" s="104" t="s">
        <v>125</v>
      </c>
      <c r="R18" s="67" t="str">
        <f>($A$8)</f>
        <v>Gyenes Gábor</v>
      </c>
      <c r="S18" s="67"/>
      <c r="V18" s="67"/>
      <c r="Y18" s="77"/>
      <c r="Z18" s="67"/>
      <c r="AA18" s="78"/>
      <c r="AI18" s="78"/>
      <c r="AJ18" s="78"/>
      <c r="AK18" s="78"/>
      <c r="AM18" s="67"/>
      <c r="AN18" s="67"/>
      <c r="AO18" s="67"/>
      <c r="AP18" s="67"/>
      <c r="AQ18" s="67"/>
      <c r="AR18" s="67"/>
      <c r="AT18" s="67"/>
      <c r="AU18" s="67"/>
      <c r="AV18" s="67"/>
      <c r="AW18" s="67"/>
      <c r="AY18" s="83"/>
      <c r="AZ18" s="67"/>
    </row>
    <row r="19" spans="1:52" ht="3.75" customHeight="1" x14ac:dyDescent="0.4">
      <c r="A19" s="68"/>
      <c r="B19" s="76"/>
      <c r="C19" s="85"/>
      <c r="D19" s="86"/>
      <c r="E19" s="84"/>
      <c r="F19" s="84"/>
      <c r="G19" s="84"/>
      <c r="H19" s="84"/>
      <c r="I19" s="84"/>
      <c r="J19" s="84"/>
      <c r="K19" s="87"/>
      <c r="L19" s="87"/>
      <c r="M19" s="87"/>
      <c r="N19" s="84"/>
      <c r="O19" s="102"/>
      <c r="P19" s="103"/>
      <c r="Q19" s="102"/>
      <c r="R19" s="84"/>
      <c r="S19" s="84"/>
      <c r="T19" s="87"/>
      <c r="U19" s="87"/>
      <c r="V19" s="84"/>
      <c r="W19" s="87"/>
      <c r="X19" s="87"/>
      <c r="Y19" s="87"/>
      <c r="Z19" s="84"/>
      <c r="AA19" s="102"/>
      <c r="AB19" s="103"/>
      <c r="AC19" s="102"/>
      <c r="AD19" s="87"/>
      <c r="AE19" s="84"/>
      <c r="AF19" s="84"/>
      <c r="AG19" s="84"/>
      <c r="AH19" s="84"/>
      <c r="AI19" s="102"/>
      <c r="AJ19" s="103"/>
      <c r="AK19" s="102"/>
      <c r="AL19" s="87"/>
      <c r="AM19" s="84"/>
      <c r="AN19" s="84"/>
      <c r="AO19" s="84"/>
      <c r="AP19" s="67"/>
      <c r="AQ19" s="67"/>
      <c r="AR19" s="67"/>
      <c r="AS19" s="67"/>
      <c r="AT19" s="67"/>
      <c r="AU19" s="67"/>
      <c r="AV19" s="67"/>
      <c r="AW19" s="67"/>
    </row>
    <row r="20" spans="1:52" s="67" customFormat="1" ht="24.6" x14ac:dyDescent="0.4">
      <c r="A20" s="75">
        <v>2</v>
      </c>
      <c r="B20" s="76"/>
      <c r="D20" s="77"/>
      <c r="K20" s="78"/>
      <c r="L20" s="101" t="str">
        <f>($A$3)</f>
        <v>Komáromi Zsolt</v>
      </c>
      <c r="M20" s="78"/>
      <c r="N20" s="80">
        <v>0</v>
      </c>
      <c r="O20" s="81" t="s">
        <v>100</v>
      </c>
      <c r="P20" s="80">
        <v>1</v>
      </c>
      <c r="R20" s="67" t="str">
        <f>($A$11)</f>
        <v>Bottyán Zoltán</v>
      </c>
      <c r="W20" s="78"/>
      <c r="Y20" s="77"/>
      <c r="AY20" s="83"/>
    </row>
    <row r="21" spans="1:52" ht="21" x14ac:dyDescent="0.4">
      <c r="A21" s="68"/>
      <c r="B21" s="76"/>
      <c r="E21" s="67"/>
      <c r="F21" s="67"/>
      <c r="G21" s="67"/>
      <c r="H21" s="67"/>
      <c r="I21" s="67"/>
      <c r="J21" s="67"/>
      <c r="L21" s="101" t="str">
        <f>($A$4)</f>
        <v>Pákai György</v>
      </c>
      <c r="N21" s="80">
        <v>2</v>
      </c>
      <c r="O21" s="81" t="s">
        <v>100</v>
      </c>
      <c r="P21" s="80">
        <v>2</v>
      </c>
      <c r="Q21" s="104"/>
      <c r="R21" s="67" t="str">
        <f>($A$10)</f>
        <v>Lukács Viktor</v>
      </c>
      <c r="S21" s="67"/>
      <c r="V21" s="67"/>
      <c r="Z21" s="67"/>
      <c r="AA21" s="104"/>
      <c r="AI21" s="104"/>
      <c r="AJ21" s="81"/>
      <c r="AK21" s="104"/>
      <c r="AM21" s="67"/>
      <c r="AN21" s="67"/>
      <c r="AO21" s="67"/>
      <c r="AP21" s="67"/>
      <c r="AQ21" s="67"/>
      <c r="AR21" s="67"/>
      <c r="AT21" s="67"/>
      <c r="AU21" s="67"/>
      <c r="AV21" s="67"/>
      <c r="AW21" s="67"/>
      <c r="AY21" s="83"/>
    </row>
    <row r="22" spans="1:52" ht="21" x14ac:dyDescent="0.4">
      <c r="A22" s="68"/>
      <c r="B22" s="76"/>
      <c r="D22" s="77"/>
      <c r="E22" s="67"/>
      <c r="F22" s="67"/>
      <c r="G22" s="67"/>
      <c r="H22" s="67"/>
      <c r="I22" s="67"/>
      <c r="J22" s="67"/>
      <c r="L22" s="101" t="str">
        <f>($A$5)</f>
        <v>Fülöp Elemér</v>
      </c>
      <c r="N22" s="80">
        <v>1</v>
      </c>
      <c r="O22" s="81" t="s">
        <v>100</v>
      </c>
      <c r="P22" s="80">
        <v>1</v>
      </c>
      <c r="Q22" s="104" t="s">
        <v>125</v>
      </c>
      <c r="R22" s="67" t="str">
        <f>($A$9)</f>
        <v>Szatmári Tamás</v>
      </c>
      <c r="V22" s="67"/>
      <c r="Y22" s="77"/>
      <c r="Z22" s="67"/>
      <c r="AA22" s="78"/>
      <c r="AI22" s="78"/>
      <c r="AJ22" s="78"/>
      <c r="AK22" s="78"/>
      <c r="AM22" s="67"/>
      <c r="AN22" s="67"/>
      <c r="AO22" s="67"/>
      <c r="AP22" s="67"/>
      <c r="AQ22" s="67"/>
      <c r="AR22" s="67"/>
      <c r="AT22" s="67"/>
      <c r="AU22" s="67"/>
      <c r="AV22" s="67"/>
      <c r="AW22" s="67"/>
      <c r="AY22" s="83"/>
      <c r="AZ22" s="67"/>
    </row>
    <row r="23" spans="1:52" ht="21" x14ac:dyDescent="0.4">
      <c r="A23" s="68"/>
      <c r="B23" s="76"/>
      <c r="E23" s="67"/>
      <c r="F23" s="67"/>
      <c r="G23" s="67"/>
      <c r="H23" s="67"/>
      <c r="I23" s="67"/>
      <c r="J23" s="67"/>
      <c r="L23" s="101" t="str">
        <f>($A$6)</f>
        <v>Horváth Imre</v>
      </c>
      <c r="N23" s="80">
        <v>1</v>
      </c>
      <c r="O23" s="81" t="s">
        <v>100</v>
      </c>
      <c r="P23" s="80">
        <v>1</v>
      </c>
      <c r="Q23" s="104" t="s">
        <v>125</v>
      </c>
      <c r="R23" s="67" t="str">
        <f>($A$8)</f>
        <v>Gyenes Gábor</v>
      </c>
      <c r="S23" s="67"/>
      <c r="V23" s="67"/>
      <c r="Z23" s="67"/>
      <c r="AA23" s="104"/>
      <c r="AI23" s="104"/>
      <c r="AJ23" s="81"/>
      <c r="AK23" s="104"/>
      <c r="AM23" s="67"/>
      <c r="AN23" s="67"/>
      <c r="AO23" s="67"/>
      <c r="AP23" s="67"/>
      <c r="AQ23" s="67"/>
      <c r="AR23" s="67"/>
      <c r="AT23" s="67"/>
      <c r="AU23" s="67"/>
      <c r="AV23" s="67"/>
      <c r="AW23" s="67"/>
      <c r="AY23" s="83"/>
    </row>
    <row r="24" spans="1:52" ht="21" x14ac:dyDescent="0.4">
      <c r="A24" s="68"/>
      <c r="B24" s="76"/>
      <c r="D24" s="77"/>
      <c r="E24" s="67"/>
      <c r="F24" s="67"/>
      <c r="G24" s="67"/>
      <c r="H24" s="67"/>
      <c r="I24" s="67"/>
      <c r="J24" s="67"/>
      <c r="L24" s="101" t="str">
        <f>($A$7)</f>
        <v>Debreczy István</v>
      </c>
      <c r="N24" s="80">
        <v>1</v>
      </c>
      <c r="O24" s="81" t="s">
        <v>100</v>
      </c>
      <c r="P24" s="80">
        <v>1</v>
      </c>
      <c r="Q24" s="104" t="s">
        <v>125</v>
      </c>
      <c r="R24" s="67" t="str">
        <f>($A$12)</f>
        <v>Koczor János</v>
      </c>
      <c r="S24" s="67"/>
      <c r="V24" s="67"/>
      <c r="Y24" s="77"/>
      <c r="Z24" s="67"/>
      <c r="AA24" s="78"/>
      <c r="AI24" s="78"/>
      <c r="AJ24" s="78"/>
      <c r="AK24" s="78"/>
      <c r="AM24" s="67"/>
      <c r="AN24" s="67"/>
      <c r="AO24" s="67"/>
      <c r="AP24" s="67"/>
      <c r="AQ24" s="67"/>
      <c r="AR24" s="67"/>
      <c r="AT24" s="67"/>
      <c r="AU24" s="67"/>
      <c r="AV24" s="67"/>
      <c r="AW24" s="67"/>
      <c r="AY24" s="83"/>
      <c r="AZ24" s="67"/>
    </row>
    <row r="25" spans="1:52" ht="3.75" customHeight="1" x14ac:dyDescent="0.4">
      <c r="A25" s="68"/>
      <c r="B25" s="76"/>
      <c r="C25" s="85"/>
      <c r="D25" s="86"/>
      <c r="E25" s="84"/>
      <c r="F25" s="84"/>
      <c r="G25" s="84"/>
      <c r="H25" s="84"/>
      <c r="I25" s="84"/>
      <c r="J25" s="84"/>
      <c r="K25" s="87"/>
      <c r="L25" s="87"/>
      <c r="M25" s="87"/>
      <c r="N25" s="84"/>
      <c r="O25" s="102"/>
      <c r="P25" s="103"/>
      <c r="Q25" s="102"/>
      <c r="R25" s="84"/>
      <c r="S25" s="84"/>
      <c r="T25" s="87"/>
      <c r="U25" s="87"/>
      <c r="V25" s="84"/>
      <c r="W25" s="87"/>
      <c r="X25" s="87"/>
      <c r="Y25" s="87"/>
      <c r="Z25" s="84"/>
      <c r="AA25" s="102"/>
      <c r="AB25" s="103"/>
      <c r="AC25" s="102"/>
      <c r="AD25" s="87"/>
      <c r="AE25" s="84"/>
      <c r="AF25" s="84"/>
      <c r="AG25" s="84"/>
      <c r="AH25" s="84"/>
      <c r="AI25" s="102"/>
      <c r="AJ25" s="103"/>
      <c r="AK25" s="102"/>
      <c r="AL25" s="87"/>
      <c r="AM25" s="84"/>
      <c r="AN25" s="84"/>
      <c r="AO25" s="84"/>
      <c r="AP25" s="67"/>
      <c r="AQ25" s="67"/>
      <c r="AR25" s="67"/>
      <c r="AS25" s="67"/>
      <c r="AT25" s="67"/>
      <c r="AU25" s="67"/>
      <c r="AV25" s="67"/>
      <c r="AW25" s="67"/>
    </row>
    <row r="26" spans="1:52" s="67" customFormat="1" ht="24.6" x14ac:dyDescent="0.4">
      <c r="A26" s="75">
        <v>1</v>
      </c>
      <c r="B26" s="76"/>
      <c r="D26" s="77"/>
      <c r="K26" s="78"/>
      <c r="L26" s="101" t="str">
        <f>($A$3)</f>
        <v>Komáromi Zsolt</v>
      </c>
      <c r="M26" s="78"/>
      <c r="N26" s="80">
        <v>0</v>
      </c>
      <c r="O26" s="81" t="s">
        <v>100</v>
      </c>
      <c r="P26" s="80">
        <v>3</v>
      </c>
      <c r="R26" s="67" t="str">
        <f>($A$10)</f>
        <v>Lukács Viktor</v>
      </c>
      <c r="W26" s="78"/>
      <c r="Y26" s="77"/>
      <c r="AY26" s="83"/>
    </row>
    <row r="27" spans="1:52" ht="21" x14ac:dyDescent="0.4">
      <c r="A27" s="68"/>
      <c r="B27" s="76"/>
      <c r="E27" s="67"/>
      <c r="F27" s="67"/>
      <c r="G27" s="67"/>
      <c r="H27" s="67"/>
      <c r="I27" s="67"/>
      <c r="J27" s="67"/>
      <c r="L27" s="101" t="str">
        <f>($A$4)</f>
        <v>Pákai György</v>
      </c>
      <c r="N27" s="80">
        <v>1</v>
      </c>
      <c r="O27" s="81" t="s">
        <v>100</v>
      </c>
      <c r="P27" s="80">
        <v>1</v>
      </c>
      <c r="R27" s="67" t="str">
        <f>($A$9)</f>
        <v>Szatmári Tamás</v>
      </c>
      <c r="S27" s="67"/>
      <c r="V27" s="67"/>
      <c r="Z27" s="67"/>
      <c r="AA27" s="104"/>
      <c r="AI27" s="104"/>
      <c r="AJ27" s="81"/>
      <c r="AK27" s="104"/>
      <c r="AM27" s="67"/>
      <c r="AN27" s="67"/>
      <c r="AO27" s="67"/>
      <c r="AP27" s="67"/>
      <c r="AQ27" s="67"/>
      <c r="AR27" s="67"/>
      <c r="AT27" s="67"/>
      <c r="AU27" s="67"/>
      <c r="AV27" s="67"/>
      <c r="AW27" s="67"/>
      <c r="AY27" s="83"/>
    </row>
    <row r="28" spans="1:52" ht="21" x14ac:dyDescent="0.4">
      <c r="A28" s="68"/>
      <c r="B28" s="76"/>
      <c r="D28" s="77"/>
      <c r="E28" s="67"/>
      <c r="F28" s="67"/>
      <c r="G28" s="67"/>
      <c r="H28" s="67"/>
      <c r="I28" s="67"/>
      <c r="J28" s="67"/>
      <c r="L28" s="101" t="str">
        <f>($A$5)</f>
        <v>Fülöp Elemér</v>
      </c>
      <c r="N28" s="80">
        <v>2</v>
      </c>
      <c r="O28" s="81" t="s">
        <v>100</v>
      </c>
      <c r="P28" s="80">
        <v>1</v>
      </c>
      <c r="Q28" s="104"/>
      <c r="R28" s="67" t="str">
        <f>($A$8)</f>
        <v>Gyenes Gábor</v>
      </c>
      <c r="S28" s="67"/>
      <c r="V28" s="67"/>
      <c r="Y28" s="77"/>
      <c r="Z28" s="67"/>
      <c r="AA28" s="78"/>
      <c r="AI28" s="78"/>
      <c r="AJ28" s="78"/>
      <c r="AK28" s="78"/>
      <c r="AM28" s="67"/>
      <c r="AN28" s="67"/>
      <c r="AO28" s="67"/>
      <c r="AP28" s="67"/>
      <c r="AQ28" s="67"/>
      <c r="AR28" s="67"/>
      <c r="AT28" s="67"/>
      <c r="AU28" s="67"/>
      <c r="AV28" s="67"/>
      <c r="AW28" s="67"/>
      <c r="AY28" s="83"/>
      <c r="AZ28" s="67"/>
    </row>
    <row r="29" spans="1:52" ht="21" x14ac:dyDescent="0.4">
      <c r="A29" s="68"/>
      <c r="B29" s="76"/>
      <c r="E29" s="67"/>
      <c r="F29" s="67"/>
      <c r="G29" s="67"/>
      <c r="H29" s="67"/>
      <c r="I29" s="67"/>
      <c r="J29" s="67"/>
      <c r="L29" s="101" t="str">
        <f>($A$6)</f>
        <v>Horváth Imre</v>
      </c>
      <c r="N29" s="80">
        <v>1</v>
      </c>
      <c r="O29" s="81" t="s">
        <v>100</v>
      </c>
      <c r="P29" s="80">
        <v>2</v>
      </c>
      <c r="R29" s="67" t="str">
        <f>($A$7)</f>
        <v>Debreczy István</v>
      </c>
      <c r="S29" s="67"/>
      <c r="V29" s="67"/>
      <c r="Z29" s="67"/>
      <c r="AA29" s="104"/>
      <c r="AI29" s="104"/>
      <c r="AJ29" s="81"/>
      <c r="AK29" s="104"/>
      <c r="AM29" s="67"/>
      <c r="AN29" s="67"/>
      <c r="AO29" s="67"/>
      <c r="AP29" s="67"/>
      <c r="AQ29" s="67"/>
      <c r="AR29" s="67"/>
      <c r="AT29" s="67"/>
      <c r="AU29" s="67"/>
      <c r="AV29" s="67"/>
      <c r="AW29" s="67"/>
      <c r="AY29" s="83"/>
    </row>
    <row r="30" spans="1:52" ht="21" x14ac:dyDescent="0.4">
      <c r="A30" s="68"/>
      <c r="B30" s="76"/>
      <c r="D30" s="77"/>
      <c r="E30" s="67"/>
      <c r="F30" s="67"/>
      <c r="G30" s="67"/>
      <c r="H30" s="67"/>
      <c r="I30" s="67"/>
      <c r="J30" s="67"/>
      <c r="L30" s="101" t="str">
        <f>($A$11)</f>
        <v>Bottyán Zoltán</v>
      </c>
      <c r="N30" s="80">
        <v>2</v>
      </c>
      <c r="O30" s="81" t="s">
        <v>100</v>
      </c>
      <c r="P30" s="80">
        <v>0</v>
      </c>
      <c r="Q30" s="104" t="s">
        <v>125</v>
      </c>
      <c r="R30" s="67" t="str">
        <f>($A$12)</f>
        <v>Koczor János</v>
      </c>
      <c r="S30" s="67"/>
      <c r="V30" s="67"/>
      <c r="Y30" s="77"/>
      <c r="Z30" s="67"/>
      <c r="AA30" s="78"/>
      <c r="AI30" s="78"/>
      <c r="AJ30" s="78"/>
      <c r="AK30" s="78"/>
      <c r="AM30" s="67"/>
      <c r="AN30" s="67"/>
      <c r="AO30" s="67"/>
      <c r="AP30" s="67"/>
      <c r="AQ30" s="67"/>
      <c r="AR30" s="67"/>
      <c r="AT30" s="67"/>
      <c r="AU30" s="67"/>
      <c r="AV30" s="67"/>
      <c r="AW30" s="67"/>
      <c r="AY30" s="83"/>
      <c r="AZ30" s="67"/>
    </row>
    <row r="31" spans="1:52" ht="3.75" customHeight="1" x14ac:dyDescent="0.4">
      <c r="A31" s="68"/>
      <c r="B31" s="76"/>
      <c r="C31" s="85"/>
      <c r="D31" s="86"/>
      <c r="E31" s="84"/>
      <c r="F31" s="84"/>
      <c r="G31" s="84"/>
      <c r="H31" s="84"/>
      <c r="I31" s="84"/>
      <c r="J31" s="84"/>
      <c r="K31" s="87"/>
      <c r="L31" s="87"/>
      <c r="M31" s="87"/>
      <c r="N31" s="84"/>
      <c r="O31" s="102"/>
      <c r="P31" s="103"/>
      <c r="Q31" s="102"/>
      <c r="R31" s="84"/>
      <c r="S31" s="84"/>
      <c r="T31" s="87"/>
      <c r="U31" s="87"/>
      <c r="V31" s="84"/>
      <c r="W31" s="87"/>
      <c r="X31" s="87"/>
      <c r="Y31" s="87"/>
      <c r="Z31" s="84"/>
      <c r="AA31" s="102"/>
      <c r="AB31" s="103"/>
      <c r="AC31" s="102"/>
      <c r="AD31" s="87"/>
      <c r="AE31" s="84"/>
      <c r="AF31" s="84"/>
      <c r="AG31" s="84"/>
      <c r="AH31" s="84"/>
      <c r="AI31" s="102"/>
      <c r="AJ31" s="103"/>
      <c r="AK31" s="102"/>
      <c r="AL31" s="87"/>
      <c r="AM31" s="84"/>
      <c r="AN31" s="84"/>
      <c r="AO31" s="84"/>
      <c r="AP31" s="67"/>
      <c r="AQ31" s="67"/>
      <c r="AR31" s="67"/>
      <c r="AS31" s="67"/>
      <c r="AT31" s="67"/>
      <c r="AU31" s="67"/>
      <c r="AV31" s="67"/>
      <c r="AW31" s="67"/>
    </row>
    <row r="32" spans="1:52" s="67" customFormat="1" ht="24.6" x14ac:dyDescent="0.4">
      <c r="A32" s="75">
        <v>7</v>
      </c>
      <c r="B32" s="76"/>
      <c r="D32" s="77"/>
      <c r="K32" s="78"/>
      <c r="L32" s="101" t="str">
        <f>($A$3)</f>
        <v>Komáromi Zsolt</v>
      </c>
      <c r="M32" s="78"/>
      <c r="N32" s="80">
        <v>0</v>
      </c>
      <c r="O32" s="81" t="s">
        <v>100</v>
      </c>
      <c r="P32" s="80">
        <v>1</v>
      </c>
      <c r="R32" s="67" t="str">
        <f>($A$9)</f>
        <v>Szatmári Tamás</v>
      </c>
      <c r="W32" s="78"/>
      <c r="Y32" s="77"/>
      <c r="AY32" s="83"/>
    </row>
    <row r="33" spans="1:52" ht="21" x14ac:dyDescent="0.4">
      <c r="A33" s="68"/>
      <c r="B33" s="76"/>
      <c r="E33" s="67"/>
      <c r="F33" s="67"/>
      <c r="G33" s="67"/>
      <c r="H33" s="67"/>
      <c r="I33" s="67"/>
      <c r="J33" s="67"/>
      <c r="L33" s="101" t="str">
        <f>($A$8)</f>
        <v>Gyenes Gábor</v>
      </c>
      <c r="N33" s="80">
        <v>2</v>
      </c>
      <c r="O33" s="81" t="s">
        <v>100</v>
      </c>
      <c r="P33" s="80">
        <v>1</v>
      </c>
      <c r="R33" s="67" t="str">
        <f>($A$4)</f>
        <v>Pákai György</v>
      </c>
      <c r="S33" s="67"/>
      <c r="V33" s="67"/>
      <c r="Z33" s="67"/>
      <c r="AA33" s="104"/>
      <c r="AI33" s="104"/>
      <c r="AJ33" s="81"/>
      <c r="AK33" s="104"/>
      <c r="AM33" s="67"/>
      <c r="AN33" s="67"/>
      <c r="AO33" s="67"/>
      <c r="AP33" s="67"/>
      <c r="AQ33" s="67"/>
      <c r="AR33" s="67"/>
      <c r="AT33" s="67"/>
      <c r="AU33" s="67"/>
      <c r="AV33" s="67"/>
      <c r="AW33" s="67"/>
      <c r="AY33" s="83"/>
    </row>
    <row r="34" spans="1:52" ht="21" x14ac:dyDescent="0.4">
      <c r="A34" s="68"/>
      <c r="B34" s="76"/>
      <c r="D34" s="77"/>
      <c r="E34" s="67"/>
      <c r="F34" s="67"/>
      <c r="G34" s="67"/>
      <c r="H34" s="67"/>
      <c r="I34" s="67"/>
      <c r="J34" s="67"/>
      <c r="L34" s="101" t="str">
        <f>($A$5)</f>
        <v>Fülöp Elemér</v>
      </c>
      <c r="N34" s="80">
        <v>3</v>
      </c>
      <c r="O34" s="81" t="s">
        <v>100</v>
      </c>
      <c r="P34" s="80">
        <v>0</v>
      </c>
      <c r="Q34" s="104"/>
      <c r="R34" s="67" t="str">
        <f>($A$7)</f>
        <v>Debreczy István</v>
      </c>
      <c r="S34" s="67"/>
      <c r="V34" s="67"/>
      <c r="Y34" s="77"/>
      <c r="Z34" s="67"/>
      <c r="AA34" s="78"/>
      <c r="AI34" s="78"/>
      <c r="AJ34" s="78"/>
      <c r="AK34" s="78"/>
      <c r="AM34" s="67"/>
      <c r="AN34" s="67"/>
      <c r="AO34" s="67"/>
      <c r="AP34" s="67"/>
      <c r="AQ34" s="67"/>
      <c r="AR34" s="67"/>
      <c r="AT34" s="67"/>
      <c r="AU34" s="67"/>
      <c r="AV34" s="67"/>
      <c r="AW34" s="67"/>
      <c r="AY34" s="83"/>
      <c r="AZ34" s="67"/>
    </row>
    <row r="35" spans="1:52" ht="21" x14ac:dyDescent="0.4">
      <c r="A35" s="68"/>
      <c r="B35" s="76"/>
      <c r="E35" s="67"/>
      <c r="F35" s="67"/>
      <c r="G35" s="67"/>
      <c r="H35" s="67"/>
      <c r="I35" s="67"/>
      <c r="J35" s="67"/>
      <c r="L35" s="101" t="str">
        <f>($A$6)</f>
        <v>Horváth Imre</v>
      </c>
      <c r="N35" s="80">
        <v>1</v>
      </c>
      <c r="O35" s="81" t="s">
        <v>100</v>
      </c>
      <c r="P35" s="80">
        <v>0</v>
      </c>
      <c r="R35" s="67" t="str">
        <f>($A$12)</f>
        <v>Koczor János</v>
      </c>
      <c r="S35" s="67"/>
      <c r="V35" s="67"/>
      <c r="Z35" s="67"/>
      <c r="AA35" s="104"/>
      <c r="AI35" s="104"/>
      <c r="AJ35" s="81"/>
      <c r="AK35" s="104"/>
      <c r="AM35" s="67"/>
      <c r="AN35" s="67"/>
      <c r="AO35" s="67"/>
      <c r="AP35" s="67"/>
      <c r="AQ35" s="67"/>
      <c r="AR35" s="67"/>
      <c r="AT35" s="67"/>
      <c r="AU35" s="67"/>
      <c r="AV35" s="67"/>
      <c r="AW35" s="67"/>
      <c r="AY35" s="83"/>
    </row>
    <row r="36" spans="1:52" ht="21" x14ac:dyDescent="0.4">
      <c r="A36" s="68"/>
      <c r="B36" s="76"/>
      <c r="D36" s="77"/>
      <c r="E36" s="67"/>
      <c r="F36" s="67"/>
      <c r="G36" s="67"/>
      <c r="H36" s="67"/>
      <c r="I36" s="67"/>
      <c r="J36" s="67"/>
      <c r="L36" s="101" t="str">
        <f>($A$10)</f>
        <v>Lukács Viktor</v>
      </c>
      <c r="N36" s="80">
        <v>4</v>
      </c>
      <c r="O36" s="81" t="s">
        <v>100</v>
      </c>
      <c r="P36" s="80">
        <v>0</v>
      </c>
      <c r="Q36" s="104" t="s">
        <v>125</v>
      </c>
      <c r="R36" s="67" t="str">
        <f>($A$11)</f>
        <v>Bottyán Zoltán</v>
      </c>
      <c r="S36" s="67"/>
      <c r="V36" s="67"/>
      <c r="Y36" s="77"/>
      <c r="Z36" s="67"/>
      <c r="AA36" s="78"/>
      <c r="AI36" s="78"/>
      <c r="AJ36" s="78"/>
      <c r="AK36" s="78"/>
      <c r="AM36" s="67"/>
      <c r="AN36" s="67"/>
      <c r="AO36" s="67"/>
      <c r="AP36" s="67"/>
      <c r="AQ36" s="67"/>
      <c r="AR36" s="67"/>
      <c r="AT36" s="67"/>
      <c r="AU36" s="67"/>
      <c r="AV36" s="67"/>
      <c r="AW36" s="67"/>
      <c r="AY36" s="83"/>
      <c r="AZ36" s="67"/>
    </row>
    <row r="37" spans="1:52" ht="3.75" customHeight="1" x14ac:dyDescent="0.4">
      <c r="A37" s="68"/>
      <c r="B37" s="76"/>
      <c r="C37" s="85"/>
      <c r="D37" s="86"/>
      <c r="E37" s="84"/>
      <c r="F37" s="84"/>
      <c r="G37" s="84"/>
      <c r="H37" s="84"/>
      <c r="I37" s="84"/>
      <c r="J37" s="84"/>
      <c r="K37" s="87"/>
      <c r="L37" s="87"/>
      <c r="M37" s="87"/>
      <c r="N37" s="84"/>
      <c r="O37" s="102"/>
      <c r="P37" s="103"/>
      <c r="Q37" s="102"/>
      <c r="R37" s="84"/>
      <c r="S37" s="84"/>
      <c r="T37" s="87"/>
      <c r="U37" s="87"/>
      <c r="V37" s="84"/>
      <c r="W37" s="87"/>
      <c r="X37" s="87"/>
      <c r="Y37" s="87"/>
      <c r="Z37" s="84"/>
      <c r="AA37" s="102"/>
      <c r="AB37" s="103"/>
      <c r="AC37" s="102"/>
      <c r="AD37" s="87"/>
      <c r="AE37" s="84"/>
      <c r="AF37" s="84"/>
      <c r="AG37" s="84"/>
      <c r="AH37" s="84"/>
      <c r="AI37" s="102"/>
      <c r="AJ37" s="103"/>
      <c r="AK37" s="102"/>
      <c r="AL37" s="87"/>
      <c r="AM37" s="84"/>
      <c r="AN37" s="84"/>
      <c r="AO37" s="84"/>
      <c r="AP37" s="67"/>
      <c r="AQ37" s="67"/>
      <c r="AR37" s="67"/>
      <c r="AS37" s="67"/>
      <c r="AT37" s="67"/>
      <c r="AU37" s="67"/>
      <c r="AV37" s="67"/>
      <c r="AW37" s="67"/>
    </row>
    <row r="38" spans="1:52" s="67" customFormat="1" ht="24.6" x14ac:dyDescent="0.4">
      <c r="A38" s="75">
        <v>5</v>
      </c>
      <c r="B38" s="76"/>
      <c r="D38" s="77"/>
      <c r="K38" s="78"/>
      <c r="L38" s="101" t="str">
        <f>($A$3)</f>
        <v>Komáromi Zsolt</v>
      </c>
      <c r="M38" s="78"/>
      <c r="N38" s="80">
        <v>0</v>
      </c>
      <c r="O38" s="81" t="s">
        <v>100</v>
      </c>
      <c r="P38" s="80">
        <v>1</v>
      </c>
      <c r="R38" s="67" t="str">
        <f>($A$8)</f>
        <v>Gyenes Gábor</v>
      </c>
      <c r="W38" s="78"/>
      <c r="Y38" s="77"/>
      <c r="AY38" s="83"/>
    </row>
    <row r="39" spans="1:52" ht="21" x14ac:dyDescent="0.4">
      <c r="A39" s="68"/>
      <c r="B39" s="76"/>
      <c r="E39" s="67"/>
      <c r="F39" s="67"/>
      <c r="G39" s="67"/>
      <c r="H39" s="67"/>
      <c r="I39" s="67"/>
      <c r="J39" s="67"/>
      <c r="L39" s="101" t="str">
        <f>($A$4)</f>
        <v>Pákai György</v>
      </c>
      <c r="N39" s="80">
        <v>0</v>
      </c>
      <c r="O39" s="81" t="s">
        <v>100</v>
      </c>
      <c r="P39" s="80">
        <v>1</v>
      </c>
      <c r="R39" s="67" t="str">
        <f>($A$7)</f>
        <v>Debreczy István</v>
      </c>
      <c r="S39" s="67"/>
      <c r="V39" s="67"/>
      <c r="Z39" s="67"/>
      <c r="AA39" s="104"/>
      <c r="AB39" s="81"/>
      <c r="AC39" s="104"/>
      <c r="AE39" s="67"/>
      <c r="AF39" s="67"/>
      <c r="AG39" s="67"/>
      <c r="AH39" s="67"/>
      <c r="AI39" s="104"/>
      <c r="AJ39" s="81"/>
      <c r="AK39" s="104"/>
      <c r="AM39" s="67"/>
      <c r="AN39" s="67"/>
      <c r="AO39" s="67"/>
      <c r="AP39" s="67"/>
      <c r="AQ39" s="67"/>
      <c r="AR39" s="67"/>
      <c r="AT39" s="67"/>
      <c r="AU39" s="67"/>
      <c r="AV39" s="67"/>
      <c r="AW39" s="67"/>
      <c r="AY39" s="83"/>
    </row>
    <row r="40" spans="1:52" ht="21" x14ac:dyDescent="0.4">
      <c r="A40" s="68"/>
      <c r="B40" s="76"/>
      <c r="D40" s="77"/>
      <c r="E40" s="67"/>
      <c r="F40" s="67"/>
      <c r="G40" s="67"/>
      <c r="H40" s="67"/>
      <c r="I40" s="67"/>
      <c r="J40" s="67"/>
      <c r="L40" s="101" t="str">
        <f>($A$5)</f>
        <v>Fülöp Elemér</v>
      </c>
      <c r="N40" s="80">
        <v>1</v>
      </c>
      <c r="O40" s="81" t="s">
        <v>100</v>
      </c>
      <c r="P40" s="80">
        <v>1</v>
      </c>
      <c r="Q40" s="104"/>
      <c r="R40" s="67" t="str">
        <f>($A$6)</f>
        <v>Horváth Imre</v>
      </c>
      <c r="S40" s="67"/>
      <c r="V40" s="67"/>
      <c r="Y40" s="77"/>
      <c r="Z40" s="67"/>
      <c r="AA40" s="78"/>
      <c r="AB40" s="78"/>
      <c r="AC40" s="78"/>
      <c r="AE40" s="67"/>
      <c r="AF40" s="67"/>
      <c r="AG40" s="67"/>
      <c r="AH40" s="67"/>
      <c r="AI40" s="78"/>
      <c r="AJ40" s="78"/>
      <c r="AK40" s="78"/>
      <c r="AM40" s="67"/>
      <c r="AN40" s="67"/>
      <c r="AO40" s="67"/>
      <c r="AP40" s="67"/>
      <c r="AQ40" s="67"/>
      <c r="AR40" s="67"/>
      <c r="AT40" s="67"/>
      <c r="AU40" s="67"/>
      <c r="AV40" s="67"/>
      <c r="AW40" s="67"/>
      <c r="AY40" s="83"/>
      <c r="AZ40" s="67"/>
    </row>
    <row r="41" spans="1:52" ht="21" x14ac:dyDescent="0.4">
      <c r="A41" s="68"/>
      <c r="B41" s="76"/>
      <c r="E41" s="67"/>
      <c r="F41" s="67"/>
      <c r="G41" s="67"/>
      <c r="H41" s="67"/>
      <c r="I41" s="67"/>
      <c r="J41" s="67"/>
      <c r="L41" s="101" t="str">
        <f>($A$9)</f>
        <v>Szatmári Tamás</v>
      </c>
      <c r="N41" s="80">
        <v>1</v>
      </c>
      <c r="O41" s="81" t="s">
        <v>100</v>
      </c>
      <c r="P41" s="80">
        <v>3</v>
      </c>
      <c r="R41" s="67" t="str">
        <f>($A$11)</f>
        <v>Bottyán Zoltán</v>
      </c>
      <c r="S41" s="67"/>
      <c r="V41" s="67"/>
      <c r="Z41" s="67"/>
      <c r="AA41" s="104"/>
      <c r="AB41" s="81"/>
      <c r="AC41" s="104"/>
      <c r="AE41" s="67"/>
      <c r="AF41" s="67"/>
      <c r="AG41" s="67"/>
      <c r="AH41" s="67"/>
      <c r="AI41" s="104"/>
      <c r="AJ41" s="81"/>
      <c r="AK41" s="104"/>
      <c r="AM41" s="67"/>
      <c r="AN41" s="67"/>
      <c r="AO41" s="67"/>
      <c r="AP41" s="67"/>
      <c r="AQ41" s="67"/>
      <c r="AR41" s="67"/>
      <c r="AT41" s="67"/>
      <c r="AU41" s="67"/>
      <c r="AV41" s="67"/>
      <c r="AW41" s="67"/>
      <c r="AY41" s="83"/>
    </row>
    <row r="42" spans="1:52" ht="21" x14ac:dyDescent="0.4">
      <c r="A42" s="68"/>
      <c r="B42" s="76"/>
      <c r="D42" s="77"/>
      <c r="E42" s="67"/>
      <c r="F42" s="67"/>
      <c r="G42" s="67"/>
      <c r="H42" s="67"/>
      <c r="I42" s="67"/>
      <c r="J42" s="67"/>
      <c r="L42" s="101" t="str">
        <f>($A$10)</f>
        <v>Lukács Viktor</v>
      </c>
      <c r="N42" s="80">
        <v>2</v>
      </c>
      <c r="O42" s="81" t="s">
        <v>100</v>
      </c>
      <c r="P42" s="80">
        <v>0</v>
      </c>
      <c r="Q42" s="104" t="s">
        <v>125</v>
      </c>
      <c r="R42" s="67" t="str">
        <f>($A$12)</f>
        <v>Koczor János</v>
      </c>
      <c r="S42" s="67"/>
      <c r="V42" s="67"/>
      <c r="Y42" s="77"/>
      <c r="Z42" s="67"/>
      <c r="AA42" s="78"/>
      <c r="AB42" s="78"/>
      <c r="AC42" s="78"/>
      <c r="AE42" s="67"/>
      <c r="AF42" s="67"/>
      <c r="AG42" s="67"/>
      <c r="AH42" s="67"/>
      <c r="AI42" s="78"/>
      <c r="AJ42" s="78"/>
      <c r="AK42" s="78"/>
      <c r="AM42" s="67"/>
      <c r="AN42" s="67"/>
      <c r="AO42" s="67"/>
      <c r="AP42" s="67"/>
      <c r="AQ42" s="67"/>
      <c r="AR42" s="67"/>
      <c r="AT42" s="67"/>
      <c r="AU42" s="67"/>
      <c r="AV42" s="67"/>
      <c r="AW42" s="67"/>
      <c r="AY42" s="83"/>
      <c r="AZ42" s="67"/>
    </row>
    <row r="43" spans="1:52" ht="3.75" customHeight="1" x14ac:dyDescent="0.4">
      <c r="A43" s="68"/>
      <c r="B43" s="76"/>
      <c r="C43" s="85"/>
      <c r="D43" s="86"/>
      <c r="E43" s="84"/>
      <c r="F43" s="84"/>
      <c r="G43" s="84"/>
      <c r="H43" s="84"/>
      <c r="I43" s="84"/>
      <c r="J43" s="84"/>
      <c r="K43" s="87"/>
      <c r="L43" s="87"/>
      <c r="M43" s="87"/>
      <c r="N43" s="84"/>
      <c r="O43" s="102"/>
      <c r="P43" s="103"/>
      <c r="Q43" s="102"/>
      <c r="R43" s="84"/>
      <c r="S43" s="84"/>
      <c r="T43" s="87"/>
      <c r="U43" s="87"/>
      <c r="V43" s="84"/>
      <c r="W43" s="87"/>
      <c r="X43" s="87"/>
      <c r="Y43" s="87"/>
      <c r="Z43" s="84"/>
      <c r="AA43" s="102"/>
      <c r="AB43" s="103"/>
      <c r="AC43" s="102"/>
      <c r="AD43" s="87"/>
      <c r="AE43" s="84"/>
      <c r="AF43" s="84"/>
      <c r="AG43" s="84"/>
      <c r="AH43" s="84"/>
      <c r="AI43" s="102"/>
      <c r="AJ43" s="103"/>
      <c r="AK43" s="102"/>
      <c r="AL43" s="87"/>
      <c r="AM43" s="84"/>
      <c r="AN43" s="84"/>
      <c r="AO43" s="84"/>
      <c r="AP43" s="67"/>
      <c r="AQ43" s="67"/>
      <c r="AR43" s="67"/>
      <c r="AS43" s="67"/>
      <c r="AT43" s="67"/>
      <c r="AU43" s="67"/>
      <c r="AV43" s="67"/>
      <c r="AW43" s="67"/>
    </row>
    <row r="44" spans="1:52" s="67" customFormat="1" ht="24.6" x14ac:dyDescent="0.4">
      <c r="A44" s="75">
        <v>4</v>
      </c>
      <c r="B44" s="76"/>
      <c r="D44" s="77"/>
      <c r="K44" s="78"/>
      <c r="L44" s="101" t="str">
        <f>($A$3)</f>
        <v>Komáromi Zsolt</v>
      </c>
      <c r="M44" s="78"/>
      <c r="N44" s="80">
        <v>2</v>
      </c>
      <c r="O44" s="81" t="s">
        <v>100</v>
      </c>
      <c r="P44" s="80">
        <v>5</v>
      </c>
      <c r="R44" s="67" t="str">
        <f>($A$7)</f>
        <v>Debreczy István</v>
      </c>
      <c r="W44" s="78"/>
      <c r="Y44" s="77"/>
      <c r="AY44" s="83"/>
    </row>
    <row r="45" spans="1:52" ht="21" x14ac:dyDescent="0.4">
      <c r="A45" s="68"/>
      <c r="B45" s="76"/>
      <c r="E45" s="67"/>
      <c r="F45" s="67"/>
      <c r="G45" s="67"/>
      <c r="H45" s="67"/>
      <c r="I45" s="67"/>
      <c r="J45" s="67"/>
      <c r="L45" s="101" t="str">
        <f>($A$4)</f>
        <v>Pákai György</v>
      </c>
      <c r="N45" s="80">
        <v>1</v>
      </c>
      <c r="O45" s="81" t="s">
        <v>100</v>
      </c>
      <c r="P45" s="80">
        <v>1</v>
      </c>
      <c r="R45" s="67" t="str">
        <f>($A$6)</f>
        <v>Horváth Imre</v>
      </c>
      <c r="S45" s="67"/>
      <c r="V45" s="67"/>
      <c r="Z45" s="67"/>
      <c r="AA45" s="104"/>
      <c r="AB45" s="81"/>
      <c r="AC45" s="104"/>
      <c r="AE45" s="67"/>
      <c r="AF45" s="67"/>
      <c r="AG45" s="67"/>
      <c r="AH45" s="67"/>
      <c r="AI45" s="104"/>
      <c r="AJ45" s="81"/>
      <c r="AK45" s="104"/>
      <c r="AM45" s="67"/>
      <c r="AN45" s="67"/>
      <c r="AO45" s="67"/>
      <c r="AP45" s="67"/>
      <c r="AQ45" s="67"/>
      <c r="AR45" s="67"/>
      <c r="AT45" s="67"/>
      <c r="AU45" s="67"/>
      <c r="AV45" s="67"/>
      <c r="AW45" s="67"/>
      <c r="AY45" s="83"/>
    </row>
    <row r="46" spans="1:52" ht="21" x14ac:dyDescent="0.4">
      <c r="A46" s="68"/>
      <c r="B46" s="76"/>
      <c r="D46" s="77"/>
      <c r="E46" s="67"/>
      <c r="F46" s="67"/>
      <c r="G46" s="67"/>
      <c r="H46" s="67"/>
      <c r="I46" s="67"/>
      <c r="J46" s="67"/>
      <c r="L46" s="101" t="str">
        <f>($A$5)</f>
        <v>Fülöp Elemér</v>
      </c>
      <c r="N46" s="80">
        <v>2</v>
      </c>
      <c r="O46" s="81" t="s">
        <v>100</v>
      </c>
      <c r="P46" s="80">
        <v>2</v>
      </c>
      <c r="Q46" s="104"/>
      <c r="R46" s="67" t="str">
        <f>($A$12)</f>
        <v>Koczor János</v>
      </c>
      <c r="S46" s="67"/>
      <c r="V46" s="67"/>
      <c r="Y46" s="77"/>
      <c r="Z46" s="67"/>
      <c r="AA46" s="78"/>
      <c r="AB46" s="78"/>
      <c r="AC46" s="78"/>
      <c r="AE46" s="67"/>
      <c r="AF46" s="67"/>
      <c r="AG46" s="67"/>
      <c r="AH46" s="67"/>
      <c r="AI46" s="78"/>
      <c r="AJ46" s="78"/>
      <c r="AK46" s="78"/>
      <c r="AM46" s="67"/>
      <c r="AN46" s="67"/>
      <c r="AO46" s="67"/>
      <c r="AP46" s="67"/>
      <c r="AQ46" s="67"/>
      <c r="AR46" s="67"/>
      <c r="AT46" s="67"/>
      <c r="AU46" s="67"/>
      <c r="AV46" s="67"/>
      <c r="AW46" s="67"/>
      <c r="AY46" s="83"/>
      <c r="AZ46" s="67"/>
    </row>
    <row r="47" spans="1:52" ht="21" x14ac:dyDescent="0.4">
      <c r="A47" s="68"/>
      <c r="B47" s="76"/>
      <c r="E47" s="67"/>
      <c r="F47" s="67"/>
      <c r="G47" s="67"/>
      <c r="H47" s="67"/>
      <c r="I47" s="67"/>
      <c r="J47" s="67"/>
      <c r="L47" s="101" t="str">
        <f>($A$8)</f>
        <v>Gyenes Gábor</v>
      </c>
      <c r="N47" s="80">
        <v>1</v>
      </c>
      <c r="O47" s="81" t="s">
        <v>100</v>
      </c>
      <c r="P47" s="80">
        <v>2</v>
      </c>
      <c r="R47" s="67" t="str">
        <f>($A$11)</f>
        <v>Bottyán Zoltán</v>
      </c>
      <c r="S47" s="67"/>
      <c r="V47" s="67"/>
      <c r="Z47" s="67"/>
      <c r="AA47" s="104"/>
      <c r="AB47" s="81"/>
      <c r="AC47" s="104"/>
      <c r="AE47" s="67"/>
      <c r="AF47" s="67"/>
      <c r="AG47" s="67"/>
      <c r="AH47" s="67"/>
      <c r="AI47" s="104"/>
      <c r="AJ47" s="81"/>
      <c r="AK47" s="104"/>
      <c r="AM47" s="67"/>
      <c r="AN47" s="67"/>
      <c r="AO47" s="67"/>
      <c r="AP47" s="67"/>
      <c r="AQ47" s="67"/>
      <c r="AR47" s="67"/>
      <c r="AT47" s="67"/>
      <c r="AU47" s="67"/>
      <c r="AV47" s="67"/>
      <c r="AW47" s="67"/>
      <c r="AY47" s="83"/>
    </row>
    <row r="48" spans="1:52" ht="21" x14ac:dyDescent="0.4">
      <c r="A48" s="68"/>
      <c r="B48" s="76"/>
      <c r="D48" s="77"/>
      <c r="E48" s="67"/>
      <c r="F48" s="67"/>
      <c r="G48" s="67"/>
      <c r="H48" s="67"/>
      <c r="I48" s="67"/>
      <c r="J48" s="67"/>
      <c r="L48" s="101" t="str">
        <f>($A$9)</f>
        <v>Szatmári Tamás</v>
      </c>
      <c r="N48" s="80">
        <v>1</v>
      </c>
      <c r="O48" s="81" t="s">
        <v>100</v>
      </c>
      <c r="P48" s="80">
        <v>1</v>
      </c>
      <c r="Q48" s="104" t="s">
        <v>125</v>
      </c>
      <c r="R48" s="67" t="str">
        <f>($A$10)</f>
        <v>Lukács Viktor</v>
      </c>
      <c r="S48" s="67"/>
      <c r="V48" s="67"/>
      <c r="Y48" s="77"/>
      <c r="Z48" s="67"/>
      <c r="AA48" s="78"/>
      <c r="AB48" s="78"/>
      <c r="AC48" s="78"/>
      <c r="AE48" s="67"/>
      <c r="AF48" s="67"/>
      <c r="AG48" s="67"/>
      <c r="AH48" s="67"/>
      <c r="AI48" s="78"/>
      <c r="AJ48" s="78"/>
      <c r="AK48" s="78"/>
      <c r="AM48" s="67"/>
      <c r="AN48" s="67"/>
      <c r="AO48" s="67"/>
      <c r="AP48" s="67"/>
      <c r="AQ48" s="67"/>
      <c r="AR48" s="67"/>
      <c r="AT48" s="67"/>
      <c r="AU48" s="67"/>
      <c r="AV48" s="67"/>
      <c r="AW48" s="67"/>
      <c r="AY48" s="83"/>
      <c r="AZ48" s="67"/>
    </row>
    <row r="49" spans="1:52" ht="3.75" customHeight="1" x14ac:dyDescent="0.4">
      <c r="A49" s="68"/>
      <c r="B49" s="76"/>
      <c r="C49" s="85"/>
      <c r="D49" s="86"/>
      <c r="E49" s="84"/>
      <c r="F49" s="84"/>
      <c r="G49" s="84"/>
      <c r="H49" s="84"/>
      <c r="I49" s="84"/>
      <c r="J49" s="84"/>
      <c r="K49" s="87"/>
      <c r="L49" s="87"/>
      <c r="M49" s="87"/>
      <c r="N49" s="84"/>
      <c r="O49" s="102"/>
      <c r="P49" s="103"/>
      <c r="Q49" s="102"/>
      <c r="R49" s="84"/>
      <c r="S49" s="84"/>
      <c r="T49" s="87"/>
      <c r="U49" s="87"/>
      <c r="V49" s="84"/>
      <c r="W49" s="87"/>
      <c r="X49" s="87"/>
      <c r="Y49" s="87"/>
      <c r="Z49" s="84"/>
      <c r="AA49" s="102"/>
      <c r="AB49" s="103"/>
      <c r="AC49" s="102"/>
      <c r="AD49" s="87"/>
      <c r="AE49" s="84"/>
      <c r="AF49" s="84"/>
      <c r="AG49" s="84"/>
      <c r="AH49" s="84"/>
      <c r="AI49" s="102"/>
      <c r="AJ49" s="103"/>
      <c r="AK49" s="102"/>
      <c r="AL49" s="87"/>
      <c r="AM49" s="84"/>
      <c r="AN49" s="84"/>
      <c r="AO49" s="84"/>
      <c r="AP49" s="67"/>
      <c r="AQ49" s="67"/>
      <c r="AR49" s="67"/>
      <c r="AS49" s="67"/>
      <c r="AT49" s="67"/>
      <c r="AU49" s="67"/>
      <c r="AV49" s="67"/>
      <c r="AW49" s="67"/>
    </row>
    <row r="50" spans="1:52" s="67" customFormat="1" ht="24.6" x14ac:dyDescent="0.4">
      <c r="A50" s="75">
        <v>3</v>
      </c>
      <c r="B50" s="76"/>
      <c r="D50" s="77"/>
      <c r="K50" s="78"/>
      <c r="L50" s="101" t="str">
        <f>($A$3)</f>
        <v>Komáromi Zsolt</v>
      </c>
      <c r="M50" s="78"/>
      <c r="N50" s="80">
        <v>1</v>
      </c>
      <c r="O50" s="81" t="s">
        <v>100</v>
      </c>
      <c r="P50" s="80">
        <v>2</v>
      </c>
      <c r="R50" s="67" t="str">
        <f>($A$6)</f>
        <v>Horváth Imre</v>
      </c>
      <c r="W50" s="78"/>
      <c r="Y50" s="77"/>
      <c r="AY50" s="83"/>
    </row>
    <row r="51" spans="1:52" ht="21" x14ac:dyDescent="0.4">
      <c r="A51" s="68"/>
      <c r="B51" s="76"/>
      <c r="E51" s="67"/>
      <c r="F51" s="67"/>
      <c r="G51" s="67"/>
      <c r="H51" s="67"/>
      <c r="I51" s="67"/>
      <c r="J51" s="67"/>
      <c r="L51" s="101" t="str">
        <f>($A$4)</f>
        <v>Pákai György</v>
      </c>
      <c r="N51" s="80">
        <v>0</v>
      </c>
      <c r="O51" s="81" t="s">
        <v>100</v>
      </c>
      <c r="P51" s="80">
        <v>0</v>
      </c>
      <c r="R51" s="67" t="str">
        <f>($A$5)</f>
        <v>Fülöp Elemér</v>
      </c>
      <c r="S51" s="67"/>
      <c r="V51" s="67"/>
      <c r="Z51" s="67"/>
      <c r="AA51" s="104"/>
      <c r="AB51" s="81"/>
      <c r="AC51" s="104"/>
      <c r="AE51" s="67"/>
      <c r="AF51" s="67"/>
      <c r="AG51" s="67"/>
      <c r="AH51" s="67"/>
      <c r="AI51" s="104"/>
      <c r="AJ51" s="81"/>
      <c r="AK51" s="104"/>
      <c r="AM51" s="67"/>
      <c r="AN51" s="67"/>
      <c r="AO51" s="67"/>
      <c r="AP51" s="67"/>
      <c r="AQ51" s="67"/>
      <c r="AR51" s="67"/>
      <c r="AT51" s="67"/>
      <c r="AU51" s="67"/>
      <c r="AV51" s="67"/>
      <c r="AW51" s="67"/>
      <c r="AY51" s="83"/>
    </row>
    <row r="52" spans="1:52" ht="21" x14ac:dyDescent="0.4">
      <c r="A52" s="68"/>
      <c r="B52" s="76"/>
      <c r="D52" s="77"/>
      <c r="E52" s="67"/>
      <c r="F52" s="67"/>
      <c r="G52" s="67"/>
      <c r="H52" s="67"/>
      <c r="I52" s="67"/>
      <c r="J52" s="67"/>
      <c r="L52" s="101" t="str">
        <f>($A$7)</f>
        <v>Debreczy István</v>
      </c>
      <c r="N52" s="80">
        <v>2</v>
      </c>
      <c r="O52" s="81" t="s">
        <v>100</v>
      </c>
      <c r="P52" s="80">
        <v>0</v>
      </c>
      <c r="Q52" s="104"/>
      <c r="R52" s="67" t="str">
        <f>($A$11)</f>
        <v>Bottyán Zoltán</v>
      </c>
      <c r="S52" s="67"/>
      <c r="V52" s="67"/>
      <c r="Y52" s="77"/>
      <c r="Z52" s="67"/>
      <c r="AA52" s="78"/>
      <c r="AB52" s="78"/>
      <c r="AC52" s="78"/>
      <c r="AE52" s="67"/>
      <c r="AF52" s="67"/>
      <c r="AG52" s="67"/>
      <c r="AH52" s="67"/>
      <c r="AI52" s="78"/>
      <c r="AJ52" s="78"/>
      <c r="AK52" s="78"/>
      <c r="AM52" s="67"/>
      <c r="AN52" s="67"/>
      <c r="AO52" s="67"/>
      <c r="AP52" s="67"/>
      <c r="AQ52" s="67"/>
      <c r="AR52" s="67"/>
      <c r="AT52" s="67"/>
      <c r="AU52" s="67"/>
      <c r="AV52" s="67"/>
      <c r="AW52" s="67"/>
      <c r="AY52" s="83"/>
      <c r="AZ52" s="67"/>
    </row>
    <row r="53" spans="1:52" ht="21" x14ac:dyDescent="0.4">
      <c r="A53" s="68"/>
      <c r="B53" s="76"/>
      <c r="E53" s="67"/>
      <c r="F53" s="67"/>
      <c r="G53" s="67"/>
      <c r="H53" s="67"/>
      <c r="I53" s="67"/>
      <c r="J53" s="67"/>
      <c r="L53" s="101" t="str">
        <f>($A$8)</f>
        <v>Gyenes Gábor</v>
      </c>
      <c r="N53" s="80">
        <v>0</v>
      </c>
      <c r="O53" s="81" t="s">
        <v>100</v>
      </c>
      <c r="P53" s="80">
        <v>3</v>
      </c>
      <c r="R53" s="67" t="str">
        <f>($A$10)</f>
        <v>Lukács Viktor</v>
      </c>
      <c r="S53" s="67"/>
      <c r="V53" s="67"/>
      <c r="Z53" s="67"/>
      <c r="AA53" s="104"/>
      <c r="AB53" s="81"/>
      <c r="AC53" s="104"/>
      <c r="AE53" s="67"/>
      <c r="AF53" s="67"/>
      <c r="AG53" s="67"/>
      <c r="AH53" s="67"/>
      <c r="AI53" s="104"/>
      <c r="AJ53" s="81"/>
      <c r="AK53" s="104"/>
      <c r="AM53" s="67"/>
      <c r="AN53" s="67"/>
      <c r="AO53" s="67"/>
      <c r="AP53" s="67"/>
      <c r="AQ53" s="67"/>
      <c r="AR53" s="67"/>
      <c r="AT53" s="67"/>
      <c r="AU53" s="67"/>
      <c r="AV53" s="67"/>
      <c r="AW53" s="67"/>
      <c r="AY53" s="83"/>
    </row>
    <row r="54" spans="1:52" ht="21" x14ac:dyDescent="0.4">
      <c r="A54" s="68"/>
      <c r="B54" s="76"/>
      <c r="D54" s="77"/>
      <c r="E54" s="67"/>
      <c r="F54" s="67"/>
      <c r="G54" s="67"/>
      <c r="H54" s="67"/>
      <c r="I54" s="67"/>
      <c r="J54" s="67"/>
      <c r="L54" s="101" t="str">
        <f>($A$9)</f>
        <v>Szatmári Tamás</v>
      </c>
      <c r="N54" s="80">
        <v>0</v>
      </c>
      <c r="O54" s="81" t="s">
        <v>100</v>
      </c>
      <c r="P54" s="80">
        <v>0</v>
      </c>
      <c r="Q54" s="104" t="s">
        <v>125</v>
      </c>
      <c r="R54" s="67" t="str">
        <f>($A$12)</f>
        <v>Koczor János</v>
      </c>
      <c r="S54" s="67"/>
      <c r="V54" s="67"/>
      <c r="Y54" s="77"/>
      <c r="Z54" s="67"/>
      <c r="AA54" s="78"/>
      <c r="AB54" s="78"/>
      <c r="AC54" s="78"/>
      <c r="AE54" s="67"/>
      <c r="AF54" s="67"/>
      <c r="AG54" s="67"/>
      <c r="AH54" s="67"/>
      <c r="AI54" s="78"/>
      <c r="AJ54" s="78"/>
      <c r="AK54" s="78"/>
      <c r="AM54" s="67"/>
      <c r="AN54" s="67"/>
      <c r="AO54" s="67"/>
      <c r="AP54" s="67"/>
      <c r="AQ54" s="67"/>
      <c r="AR54" s="67"/>
      <c r="AT54" s="67"/>
      <c r="AU54" s="67"/>
      <c r="AV54" s="67"/>
      <c r="AW54" s="67"/>
      <c r="AY54" s="83"/>
      <c r="AZ54" s="67"/>
    </row>
    <row r="55" spans="1:52" ht="3.75" customHeight="1" x14ac:dyDescent="0.4">
      <c r="A55" s="68"/>
      <c r="B55" s="76"/>
      <c r="C55" s="85"/>
      <c r="D55" s="86"/>
      <c r="E55" s="84"/>
      <c r="F55" s="84"/>
      <c r="G55" s="84"/>
      <c r="H55" s="84"/>
      <c r="I55" s="84"/>
      <c r="J55" s="84"/>
      <c r="K55" s="87"/>
      <c r="L55" s="87"/>
      <c r="M55" s="87"/>
      <c r="N55" s="84"/>
      <c r="O55" s="102"/>
      <c r="P55" s="103"/>
      <c r="Q55" s="102"/>
      <c r="R55" s="84"/>
      <c r="S55" s="84"/>
      <c r="T55" s="87"/>
      <c r="U55" s="87"/>
      <c r="V55" s="84"/>
      <c r="W55" s="87"/>
      <c r="X55" s="87"/>
      <c r="Y55" s="87"/>
      <c r="Z55" s="84"/>
      <c r="AA55" s="102"/>
      <c r="AB55" s="103"/>
      <c r="AC55" s="102"/>
      <c r="AD55" s="87"/>
      <c r="AE55" s="84"/>
      <c r="AF55" s="84"/>
      <c r="AG55" s="84"/>
      <c r="AH55" s="84"/>
      <c r="AI55" s="102"/>
      <c r="AJ55" s="103"/>
      <c r="AK55" s="102"/>
      <c r="AL55" s="87"/>
      <c r="AM55" s="84"/>
      <c r="AN55" s="84"/>
      <c r="AO55" s="84"/>
      <c r="AP55" s="67"/>
      <c r="AQ55" s="67"/>
      <c r="AR55" s="67"/>
      <c r="AS55" s="67"/>
      <c r="AT55" s="67"/>
      <c r="AU55" s="67"/>
      <c r="AV55" s="67"/>
      <c r="AW55" s="67"/>
    </row>
    <row r="56" spans="1:52" s="67" customFormat="1" ht="24.6" x14ac:dyDescent="0.4">
      <c r="A56" s="75">
        <v>8</v>
      </c>
      <c r="B56" s="76"/>
      <c r="D56" s="77"/>
      <c r="K56" s="78"/>
      <c r="L56" s="101" t="str">
        <f>($A$3)</f>
        <v>Komáromi Zsolt</v>
      </c>
      <c r="M56" s="78"/>
      <c r="N56" s="80">
        <v>1</v>
      </c>
      <c r="O56" s="81" t="s">
        <v>100</v>
      </c>
      <c r="P56" s="80">
        <v>3</v>
      </c>
      <c r="R56" s="67" t="str">
        <f>($A$5)</f>
        <v>Fülöp Elemér</v>
      </c>
      <c r="W56" s="78"/>
      <c r="Y56" s="77"/>
      <c r="AY56" s="83"/>
    </row>
    <row r="57" spans="1:52" ht="21" x14ac:dyDescent="0.4">
      <c r="A57" s="68"/>
      <c r="B57" s="76"/>
      <c r="D57" s="77"/>
      <c r="E57" s="67"/>
      <c r="F57" s="67"/>
      <c r="G57" s="67"/>
      <c r="H57" s="67"/>
      <c r="I57" s="67"/>
      <c r="J57" s="67"/>
      <c r="L57" s="101" t="str">
        <f>($A$4)</f>
        <v>Pákai György</v>
      </c>
      <c r="N57" s="80">
        <v>1</v>
      </c>
      <c r="O57" s="81" t="s">
        <v>100</v>
      </c>
      <c r="P57" s="80">
        <v>1</v>
      </c>
      <c r="R57" s="67" t="str">
        <f>($A$12)</f>
        <v>Koczor János</v>
      </c>
      <c r="S57" s="67"/>
      <c r="V57" s="67"/>
      <c r="Y57" s="77"/>
      <c r="Z57" s="67"/>
      <c r="AA57" s="78"/>
      <c r="AB57" s="78"/>
      <c r="AC57" s="78"/>
      <c r="AE57" s="67"/>
      <c r="AF57" s="67"/>
      <c r="AG57" s="67"/>
      <c r="AH57" s="67"/>
      <c r="AI57" s="78"/>
      <c r="AJ57" s="78"/>
      <c r="AK57" s="78"/>
      <c r="AM57" s="67"/>
      <c r="AN57" s="67"/>
      <c r="AO57" s="67"/>
      <c r="AP57" s="67"/>
      <c r="AQ57" s="67"/>
      <c r="AR57" s="67"/>
      <c r="AT57" s="67"/>
      <c r="AU57" s="67"/>
      <c r="AV57" s="67"/>
      <c r="AW57" s="67"/>
      <c r="AY57" s="83"/>
      <c r="AZ57" s="67"/>
    </row>
    <row r="58" spans="1:52" ht="21" x14ac:dyDescent="0.4">
      <c r="A58" s="68"/>
      <c r="B58" s="76"/>
      <c r="D58" s="77"/>
      <c r="E58" s="67"/>
      <c r="F58" s="67"/>
      <c r="G58" s="67"/>
      <c r="H58" s="67"/>
      <c r="I58" s="67"/>
      <c r="J58" s="67"/>
      <c r="L58" s="101" t="str">
        <f>($A$6)</f>
        <v>Horváth Imre</v>
      </c>
      <c r="N58" s="80">
        <v>0</v>
      </c>
      <c r="O58" s="81" t="s">
        <v>100</v>
      </c>
      <c r="P58" s="80">
        <v>0</v>
      </c>
      <c r="Q58" s="104"/>
      <c r="R58" s="67" t="str">
        <f>($A$11)</f>
        <v>Bottyán Zoltán</v>
      </c>
      <c r="S58" s="67"/>
      <c r="V58" s="67"/>
      <c r="Y58" s="77"/>
      <c r="Z58" s="67"/>
      <c r="AA58" s="78"/>
      <c r="AB58" s="78"/>
      <c r="AC58" s="78"/>
      <c r="AE58" s="67"/>
      <c r="AF58" s="67"/>
      <c r="AG58" s="67"/>
      <c r="AH58" s="67"/>
      <c r="AI58" s="78"/>
      <c r="AJ58" s="78"/>
      <c r="AK58" s="78"/>
      <c r="AM58" s="67"/>
      <c r="AN58" s="67"/>
      <c r="AO58" s="67"/>
      <c r="AP58" s="67"/>
      <c r="AQ58" s="67"/>
      <c r="AR58" s="67"/>
      <c r="AT58" s="67"/>
      <c r="AU58" s="67"/>
      <c r="AV58" s="67"/>
      <c r="AW58" s="67"/>
      <c r="AY58" s="83"/>
      <c r="AZ58" s="67"/>
    </row>
    <row r="59" spans="1:52" ht="21" x14ac:dyDescent="0.4">
      <c r="A59" s="68"/>
      <c r="B59" s="76"/>
      <c r="D59" s="77"/>
      <c r="E59" s="67"/>
      <c r="F59" s="67"/>
      <c r="G59" s="67"/>
      <c r="H59" s="67"/>
      <c r="I59" s="67"/>
      <c r="J59" s="67"/>
      <c r="L59" s="101" t="str">
        <f>($A$7)</f>
        <v>Debreczy István</v>
      </c>
      <c r="N59" s="80">
        <v>2</v>
      </c>
      <c r="O59" s="81" t="s">
        <v>100</v>
      </c>
      <c r="P59" s="80">
        <v>3</v>
      </c>
      <c r="R59" s="67" t="str">
        <f>($A$10)</f>
        <v>Lukács Viktor</v>
      </c>
      <c r="S59" s="67"/>
      <c r="V59" s="67"/>
      <c r="Y59" s="77"/>
      <c r="Z59" s="67"/>
      <c r="AA59" s="78"/>
      <c r="AB59" s="78"/>
      <c r="AC59" s="78"/>
      <c r="AE59" s="67"/>
      <c r="AF59" s="67"/>
      <c r="AG59" s="67"/>
      <c r="AH59" s="67"/>
      <c r="AI59" s="78"/>
      <c r="AJ59" s="78"/>
      <c r="AK59" s="78"/>
      <c r="AM59" s="67"/>
      <c r="AN59" s="67"/>
      <c r="AO59" s="67"/>
      <c r="AP59" s="67"/>
      <c r="AQ59" s="67"/>
      <c r="AR59" s="67"/>
      <c r="AT59" s="67"/>
      <c r="AU59" s="67"/>
      <c r="AV59" s="67"/>
      <c r="AW59" s="67"/>
      <c r="AY59" s="83"/>
      <c r="AZ59" s="67"/>
    </row>
    <row r="60" spans="1:52" ht="21" x14ac:dyDescent="0.4">
      <c r="A60" s="68"/>
      <c r="B60" s="76"/>
      <c r="D60" s="77"/>
      <c r="E60" s="67"/>
      <c r="F60" s="67"/>
      <c r="G60" s="67"/>
      <c r="H60" s="67"/>
      <c r="I60" s="67"/>
      <c r="J60" s="67"/>
      <c r="L60" s="101" t="str">
        <f>($A$8)</f>
        <v>Gyenes Gábor</v>
      </c>
      <c r="N60" s="80">
        <v>0</v>
      </c>
      <c r="O60" s="81" t="s">
        <v>100</v>
      </c>
      <c r="P60" s="80">
        <v>1</v>
      </c>
      <c r="Q60" s="104" t="s">
        <v>125</v>
      </c>
      <c r="R60" s="67" t="str">
        <f>($A$9)</f>
        <v>Szatmári Tamás</v>
      </c>
      <c r="S60" s="67"/>
      <c r="V60" s="67"/>
      <c r="Y60" s="77"/>
      <c r="Z60" s="67"/>
      <c r="AA60" s="78"/>
      <c r="AB60" s="78"/>
      <c r="AC60" s="78"/>
      <c r="AE60" s="67"/>
      <c r="AF60" s="67"/>
      <c r="AG60" s="67"/>
      <c r="AH60" s="67"/>
      <c r="AI60" s="78"/>
      <c r="AJ60" s="78"/>
      <c r="AK60" s="78"/>
      <c r="AM60" s="67"/>
      <c r="AN60" s="67"/>
      <c r="AO60" s="67"/>
      <c r="AP60" s="67"/>
      <c r="AQ60" s="67"/>
      <c r="AR60" s="67"/>
      <c r="AT60" s="67"/>
      <c r="AU60" s="67"/>
      <c r="AV60" s="67"/>
      <c r="AW60" s="67"/>
      <c r="AY60" s="83"/>
      <c r="AZ60" s="67"/>
    </row>
    <row r="61" spans="1:52" ht="3.75" customHeight="1" x14ac:dyDescent="0.4">
      <c r="A61" s="68"/>
      <c r="B61" s="76"/>
      <c r="C61" s="85"/>
      <c r="D61" s="86"/>
      <c r="E61" s="84"/>
      <c r="F61" s="84"/>
      <c r="G61" s="84"/>
      <c r="H61" s="84"/>
      <c r="I61" s="84"/>
      <c r="J61" s="84"/>
      <c r="K61" s="87"/>
      <c r="L61" s="87"/>
      <c r="M61" s="87"/>
      <c r="N61" s="84"/>
      <c r="O61" s="102"/>
      <c r="P61" s="103"/>
      <c r="Q61" s="102"/>
      <c r="R61" s="84"/>
      <c r="S61" s="84"/>
      <c r="T61" s="87"/>
      <c r="U61" s="87"/>
      <c r="V61" s="84"/>
      <c r="W61" s="87"/>
      <c r="X61" s="87"/>
      <c r="Y61" s="87"/>
      <c r="Z61" s="84"/>
      <c r="AA61" s="102"/>
      <c r="AB61" s="103"/>
      <c r="AC61" s="102"/>
      <c r="AD61" s="87"/>
      <c r="AE61" s="84"/>
      <c r="AF61" s="84"/>
      <c r="AG61" s="84"/>
      <c r="AH61" s="84"/>
      <c r="AI61" s="102"/>
      <c r="AJ61" s="103"/>
      <c r="AK61" s="102"/>
      <c r="AL61" s="87"/>
      <c r="AM61" s="84"/>
      <c r="AN61" s="84"/>
      <c r="AO61" s="84"/>
      <c r="AP61" s="67"/>
      <c r="AQ61" s="67"/>
      <c r="AR61" s="67"/>
      <c r="AS61" s="67"/>
      <c r="AT61" s="67"/>
      <c r="AU61" s="67"/>
      <c r="AV61" s="67"/>
      <c r="AW61" s="67"/>
    </row>
    <row r="62" spans="1:52" s="67" customFormat="1" ht="24.6" x14ac:dyDescent="0.4">
      <c r="A62" s="75">
        <v>9</v>
      </c>
      <c r="B62" s="76"/>
      <c r="D62" s="77"/>
      <c r="K62" s="78"/>
      <c r="L62" s="101" t="str">
        <f>($A$3)</f>
        <v>Komáromi Zsolt</v>
      </c>
      <c r="M62" s="78"/>
      <c r="N62" s="80">
        <v>0</v>
      </c>
      <c r="O62" s="81" t="s">
        <v>100</v>
      </c>
      <c r="P62" s="80">
        <v>0</v>
      </c>
      <c r="R62" s="67" t="str">
        <f>($A$4)</f>
        <v>Pákai György</v>
      </c>
      <c r="W62" s="78"/>
      <c r="Y62" s="77"/>
      <c r="AY62" s="83"/>
    </row>
    <row r="63" spans="1:52" ht="21" x14ac:dyDescent="0.4">
      <c r="A63" s="68"/>
      <c r="B63" s="76"/>
      <c r="E63" s="67"/>
      <c r="F63" s="67"/>
      <c r="G63" s="67"/>
      <c r="H63" s="67"/>
      <c r="I63" s="67"/>
      <c r="J63" s="67"/>
      <c r="L63" s="101" t="str">
        <f>($A$5)</f>
        <v>Fülöp Elemér</v>
      </c>
      <c r="N63" s="80">
        <v>0</v>
      </c>
      <c r="O63" s="81" t="s">
        <v>100</v>
      </c>
      <c r="P63" s="80">
        <v>2</v>
      </c>
      <c r="R63" s="67" t="str">
        <f>($A$11)</f>
        <v>Bottyán Zoltán</v>
      </c>
      <c r="S63" s="67"/>
      <c r="V63" s="67"/>
      <c r="Z63" s="67"/>
      <c r="AA63" s="104"/>
      <c r="AB63" s="81"/>
      <c r="AC63" s="104"/>
      <c r="AE63" s="67"/>
      <c r="AF63" s="67"/>
      <c r="AG63" s="67"/>
      <c r="AH63" s="67"/>
      <c r="AI63" s="104"/>
      <c r="AJ63" s="81"/>
      <c r="AK63" s="104"/>
      <c r="AM63" s="67"/>
      <c r="AN63" s="67"/>
      <c r="AO63" s="67"/>
      <c r="AP63" s="67"/>
      <c r="AQ63" s="67"/>
      <c r="AR63" s="67"/>
      <c r="AT63" s="67"/>
      <c r="AU63" s="67"/>
      <c r="AV63" s="67"/>
      <c r="AW63" s="67"/>
      <c r="AY63" s="83"/>
    </row>
    <row r="64" spans="1:52" ht="21" x14ac:dyDescent="0.4">
      <c r="A64" s="68"/>
      <c r="B64" s="76"/>
      <c r="E64" s="67"/>
      <c r="F64" s="67"/>
      <c r="G64" s="67"/>
      <c r="H64" s="67"/>
      <c r="I64" s="67"/>
      <c r="J64" s="67"/>
      <c r="L64" s="101" t="str">
        <f>($A$6)</f>
        <v>Horváth Imre</v>
      </c>
      <c r="N64" s="80">
        <v>3</v>
      </c>
      <c r="O64" s="81" t="s">
        <v>100</v>
      </c>
      <c r="P64" s="80">
        <v>4</v>
      </c>
      <c r="Q64" s="104"/>
      <c r="R64" s="67" t="str">
        <f>($A$10)</f>
        <v>Lukács Viktor</v>
      </c>
      <c r="S64" s="67"/>
      <c r="V64" s="67"/>
      <c r="Y64" s="77"/>
      <c r="Z64" s="67"/>
      <c r="AA64" s="78"/>
      <c r="AB64" s="78"/>
      <c r="AC64" s="78"/>
      <c r="AE64" s="67"/>
      <c r="AF64" s="67"/>
      <c r="AG64" s="67"/>
      <c r="AH64" s="67"/>
      <c r="AI64" s="78"/>
      <c r="AJ64" s="78"/>
      <c r="AK64" s="78"/>
      <c r="AM64" s="67"/>
      <c r="AN64" s="67"/>
      <c r="AO64" s="67"/>
      <c r="AP64" s="67"/>
      <c r="AQ64" s="67"/>
      <c r="AR64" s="67"/>
      <c r="AT64" s="67"/>
      <c r="AU64" s="67"/>
      <c r="AV64" s="67"/>
      <c r="AW64" s="67"/>
      <c r="AY64" s="83"/>
      <c r="AZ64" s="67"/>
    </row>
    <row r="65" spans="1:52" ht="21" x14ac:dyDescent="0.4">
      <c r="A65" s="68"/>
      <c r="B65" s="76"/>
      <c r="E65" s="67"/>
      <c r="F65" s="67"/>
      <c r="G65" s="67"/>
      <c r="H65" s="67"/>
      <c r="I65" s="67"/>
      <c r="J65" s="67"/>
      <c r="L65" s="101" t="str">
        <f>($A$7)</f>
        <v>Debreczy István</v>
      </c>
      <c r="N65" s="80">
        <v>0</v>
      </c>
      <c r="O65" s="81" t="s">
        <v>100</v>
      </c>
      <c r="P65" s="80">
        <v>3</v>
      </c>
      <c r="R65" s="67" t="str">
        <f>($A$9)</f>
        <v>Szatmári Tamás</v>
      </c>
      <c r="S65" s="67"/>
      <c r="V65" s="67"/>
      <c r="Z65" s="67"/>
      <c r="AA65" s="104"/>
      <c r="AB65" s="81"/>
      <c r="AC65" s="104"/>
      <c r="AE65" s="67"/>
      <c r="AF65" s="67"/>
      <c r="AG65" s="67"/>
      <c r="AH65" s="67"/>
      <c r="AI65" s="104"/>
      <c r="AJ65" s="81"/>
      <c r="AK65" s="104"/>
      <c r="AM65" s="67"/>
      <c r="AN65" s="67"/>
      <c r="AO65" s="67"/>
      <c r="AP65" s="67"/>
      <c r="AQ65" s="67"/>
      <c r="AR65" s="67"/>
      <c r="AT65" s="67"/>
      <c r="AU65" s="67"/>
      <c r="AV65" s="67"/>
      <c r="AW65" s="67"/>
      <c r="AY65" s="83"/>
    </row>
    <row r="66" spans="1:52" ht="21" x14ac:dyDescent="0.4">
      <c r="A66" s="68"/>
      <c r="B66" s="76"/>
      <c r="D66" s="77"/>
      <c r="E66" s="67"/>
      <c r="F66" s="67"/>
      <c r="G66" s="67"/>
      <c r="H66" s="67"/>
      <c r="I66" s="67"/>
      <c r="J66" s="67"/>
      <c r="L66" s="101" t="str">
        <f>($A$8)</f>
        <v>Gyenes Gábor</v>
      </c>
      <c r="N66" s="80">
        <v>1</v>
      </c>
      <c r="O66" s="81" t="s">
        <v>100</v>
      </c>
      <c r="P66" s="80">
        <v>0</v>
      </c>
      <c r="Q66" s="104" t="s">
        <v>125</v>
      </c>
      <c r="R66" s="67" t="str">
        <f>($A$12)</f>
        <v>Koczor János</v>
      </c>
      <c r="S66" s="67"/>
      <c r="V66" s="67"/>
      <c r="Y66" s="77"/>
      <c r="Z66" s="67"/>
      <c r="AA66" s="78"/>
      <c r="AB66" s="78"/>
      <c r="AC66" s="78"/>
      <c r="AE66" s="67"/>
      <c r="AF66" s="67"/>
      <c r="AG66" s="67"/>
      <c r="AH66" s="67"/>
      <c r="AI66" s="78"/>
      <c r="AJ66" s="78"/>
      <c r="AK66" s="78"/>
      <c r="AM66" s="67"/>
      <c r="AN66" s="67"/>
      <c r="AO66" s="67"/>
      <c r="AP66" s="67"/>
      <c r="AQ66" s="67"/>
      <c r="AR66" s="67"/>
      <c r="AT66" s="67"/>
      <c r="AU66" s="67"/>
      <c r="AV66" s="67"/>
      <c r="AW66" s="67"/>
      <c r="AY66" s="83"/>
      <c r="AZ66" s="67"/>
    </row>
    <row r="67" spans="1:52" ht="3.75" customHeight="1" x14ac:dyDescent="0.4">
      <c r="A67" s="68"/>
      <c r="B67" s="76"/>
      <c r="C67" s="85"/>
      <c r="D67" s="86"/>
      <c r="E67" s="84"/>
      <c r="F67" s="84"/>
      <c r="G67" s="84"/>
      <c r="H67" s="84"/>
      <c r="I67" s="84"/>
      <c r="J67" s="84"/>
      <c r="K67" s="87"/>
      <c r="L67" s="87"/>
      <c r="M67" s="87"/>
      <c r="N67" s="84"/>
      <c r="O67" s="102"/>
      <c r="P67" s="103"/>
      <c r="Q67" s="102"/>
      <c r="R67" s="84"/>
      <c r="S67" s="84"/>
      <c r="T67" s="87"/>
      <c r="U67" s="87"/>
      <c r="V67" s="84"/>
      <c r="W67" s="87"/>
      <c r="X67" s="87"/>
      <c r="Y67" s="87"/>
      <c r="Z67" s="84"/>
      <c r="AA67" s="102"/>
      <c r="AB67" s="103"/>
      <c r="AC67" s="102"/>
      <c r="AD67" s="87"/>
      <c r="AE67" s="84"/>
      <c r="AF67" s="84"/>
      <c r="AG67" s="84"/>
      <c r="AH67" s="84"/>
      <c r="AI67" s="102"/>
      <c r="AJ67" s="103"/>
      <c r="AK67" s="102"/>
      <c r="AL67" s="87"/>
      <c r="AM67" s="84"/>
      <c r="AN67" s="84"/>
      <c r="AO67" s="84"/>
      <c r="AP67" s="67"/>
      <c r="AQ67" s="67"/>
      <c r="AR67" s="67"/>
      <c r="AS67" s="67"/>
      <c r="AT67" s="67"/>
      <c r="AU67" s="67"/>
      <c r="AV67" s="67"/>
      <c r="AW67" s="67"/>
    </row>
  </sheetData>
  <mergeCells count="11">
    <mergeCell ref="AQ1:AW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</mergeCells>
  <conditionalFormatting sqref="Q3:Q5 E4:E12 I5:I12 I3 M3:M4 M6:M12 Q7:Q12 U3:U6 U8:U12 Y3:Y7 Y9:Y12 AC3:AC8 AC10:AC12 AG3:AG9 AG11:AG12 AK3:AK10 AK12 AO3:AO11">
    <cfRule type="cellIs" dxfId="20" priority="2" operator="equal">
      <formula>"g"</formula>
    </cfRule>
    <cfRule type="cellIs" dxfId="19" priority="3" operator="equal">
      <formula>"d"</formula>
    </cfRule>
    <cfRule type="cellIs" dxfId="18" priority="4" operator="equal">
      <formula>"v"</formula>
    </cfRule>
  </conditionalFormatting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&amp;COldal &amp;P</oddFooter>
  </headerFooter>
  <rowBreaks count="2" manualBreakCount="2">
    <brk id="31" max="16383" man="1"/>
    <brk id="49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46"/>
  <sheetViews>
    <sheetView zoomScale="110" zoomScaleNormal="110" workbookViewId="0">
      <selection activeCell="L20" sqref="L20"/>
    </sheetView>
  </sheetViews>
  <sheetFormatPr defaultRowHeight="13.2" x14ac:dyDescent="0.25"/>
  <cols>
    <col min="1" max="1" width="23.6640625" customWidth="1"/>
    <col min="2" max="20" width="2.6640625" customWidth="1"/>
    <col min="21" max="21" width="4" customWidth="1"/>
    <col min="22" max="33" width="2.6640625" customWidth="1"/>
    <col min="34" max="34" width="1.33203125" customWidth="1"/>
    <col min="35" max="38" width="2.6640625" customWidth="1"/>
    <col min="39" max="40" width="3.44140625" customWidth="1"/>
    <col min="41" max="41" width="3.5546875" customWidth="1"/>
    <col min="42" max="42" width="0.6640625" customWidth="1"/>
    <col min="43" max="43" width="2.6640625" customWidth="1"/>
    <col min="44" max="44" width="0.88671875" customWidth="1"/>
    <col min="45" max="45" width="4.109375" customWidth="1"/>
    <col min="46" max="1025" width="2.6640625" customWidth="1"/>
  </cols>
  <sheetData>
    <row r="1" spans="1:45" ht="15.6" x14ac:dyDescent="0.3">
      <c r="A1" s="17" t="s">
        <v>114</v>
      </c>
      <c r="B1" s="87"/>
      <c r="AI1" s="5">
        <v>43639</v>
      </c>
      <c r="AJ1" s="5"/>
      <c r="AK1" s="5"/>
      <c r="AL1" s="5"/>
      <c r="AM1" s="5"/>
      <c r="AN1" s="5"/>
      <c r="AO1" s="5"/>
      <c r="AQ1" s="19"/>
      <c r="AR1" s="20"/>
    </row>
    <row r="2" spans="1:45" ht="49.5" customHeight="1" x14ac:dyDescent="0.25">
      <c r="A2" s="21" t="s">
        <v>1</v>
      </c>
      <c r="B2" s="4" t="str">
        <f>(A3)</f>
        <v>Szili Balázs</v>
      </c>
      <c r="C2" s="4"/>
      <c r="D2" s="4"/>
      <c r="E2" s="4"/>
      <c r="F2" s="2" t="str">
        <f>(A4)</f>
        <v>Szirmay Endre</v>
      </c>
      <c r="G2" s="2"/>
      <c r="H2" s="2"/>
      <c r="I2" s="2"/>
      <c r="J2" s="3" t="str">
        <f>(A5)</f>
        <v>Szegedi András</v>
      </c>
      <c r="K2" s="3"/>
      <c r="L2" s="3"/>
      <c r="M2" s="3"/>
      <c r="N2" s="3" t="str">
        <f>(A6)</f>
        <v>Papp-Takács Sándor</v>
      </c>
      <c r="O2" s="3"/>
      <c r="P2" s="3"/>
      <c r="Q2" s="3"/>
      <c r="R2" s="3" t="str">
        <f>(A7)</f>
        <v>Böcskei Barnabás</v>
      </c>
      <c r="S2" s="3"/>
      <c r="T2" s="3"/>
      <c r="U2" s="3"/>
      <c r="V2" s="3" t="str">
        <f>(A8)</f>
        <v>Potoczki János</v>
      </c>
      <c r="W2" s="3"/>
      <c r="X2" s="3"/>
      <c r="Y2" s="3"/>
      <c r="Z2" s="3" t="str">
        <f>(A9)</f>
        <v>Kondor Gábor</v>
      </c>
      <c r="AA2" s="3"/>
      <c r="AB2" s="3"/>
      <c r="AC2" s="3"/>
      <c r="AD2" s="3" t="str">
        <f>(A10)</f>
        <v>Füzy Csaba</v>
      </c>
      <c r="AE2" s="3"/>
      <c r="AF2" s="3"/>
      <c r="AG2" s="3"/>
      <c r="AH2" s="22"/>
      <c r="AI2" s="96" t="s">
        <v>91</v>
      </c>
      <c r="AJ2" s="24" t="s">
        <v>92</v>
      </c>
      <c r="AK2" s="24" t="s">
        <v>93</v>
      </c>
      <c r="AL2" s="24" t="s">
        <v>94</v>
      </c>
      <c r="AM2" s="24" t="s">
        <v>95</v>
      </c>
      <c r="AN2" s="24" t="s">
        <v>96</v>
      </c>
      <c r="AO2" s="97" t="s">
        <v>97</v>
      </c>
      <c r="AQ2" s="27" t="s">
        <v>98</v>
      </c>
      <c r="AR2" s="98"/>
      <c r="AS2" s="29" t="s">
        <v>99</v>
      </c>
    </row>
    <row r="3" spans="1:45" ht="15.6" x14ac:dyDescent="0.3">
      <c r="A3" s="127" t="s">
        <v>29</v>
      </c>
      <c r="B3" s="31"/>
      <c r="C3" s="32"/>
      <c r="D3" s="32"/>
      <c r="E3" s="32"/>
      <c r="F3" s="33">
        <v>7</v>
      </c>
      <c r="G3" s="47">
        <f>(N42)</f>
        <v>1</v>
      </c>
      <c r="H3" s="47">
        <f>(P42)</f>
        <v>2</v>
      </c>
      <c r="I3" s="35" t="str">
        <f>IF(G3=".","-",IF(G3&gt;H3,"g",IF(G3=H3,"d","v")))</f>
        <v>v</v>
      </c>
      <c r="J3" s="33">
        <v>6</v>
      </c>
      <c r="K3" s="34">
        <f>(N37)</f>
        <v>3</v>
      </c>
      <c r="L3" s="34">
        <f>(P37)</f>
        <v>0</v>
      </c>
      <c r="M3" s="35" t="str">
        <f>IF(K3=".","-",IF(K3&gt;L3,"g",IF(K3=L3,"d","v")))</f>
        <v>g</v>
      </c>
      <c r="N3" s="33">
        <v>5</v>
      </c>
      <c r="O3" s="34">
        <f>(N32)</f>
        <v>4</v>
      </c>
      <c r="P3" s="34">
        <f>(P32)</f>
        <v>3</v>
      </c>
      <c r="Q3" s="35" t="str">
        <f>IF(O3=".","-",IF(O3&gt;P3,"g",IF(O3=P3,"d","v")))</f>
        <v>g</v>
      </c>
      <c r="R3" s="33">
        <v>4</v>
      </c>
      <c r="S3" s="34">
        <f>(N27)</f>
        <v>4</v>
      </c>
      <c r="T3" s="34">
        <f>(P27)</f>
        <v>0</v>
      </c>
      <c r="U3" s="35" t="str">
        <f>IF(S3=".","-",IF(S3&gt;T3,"g",IF(S3=T3,"d","v")))</f>
        <v>g</v>
      </c>
      <c r="V3" s="33">
        <v>3</v>
      </c>
      <c r="W3" s="34">
        <f>(N22)</f>
        <v>3</v>
      </c>
      <c r="X3" s="34">
        <f>(P22)</f>
        <v>0</v>
      </c>
      <c r="Y3" s="35" t="str">
        <f>IF(W3=".","-",IF(W3&gt;X3,"g",IF(W3=X3,"d","v")))</f>
        <v>g</v>
      </c>
      <c r="Z3" s="33">
        <v>2</v>
      </c>
      <c r="AA3" s="34">
        <f>(N17)</f>
        <v>1</v>
      </c>
      <c r="AB3" s="34">
        <f>(P17)</f>
        <v>0</v>
      </c>
      <c r="AC3" s="35" t="str">
        <f t="shared" ref="AC3:AC8" si="0">IF(AA3=".","-",IF(AA3&gt;AB3,"g",IF(AA3=AB3,"d","v")))</f>
        <v>g</v>
      </c>
      <c r="AD3" s="33">
        <v>1</v>
      </c>
      <c r="AE3" s="34">
        <f>(N12)</f>
        <v>3</v>
      </c>
      <c r="AF3" s="34">
        <f>(P12)</f>
        <v>0</v>
      </c>
      <c r="AG3" s="35" t="str">
        <f t="shared" ref="AG3:AG9" si="1">IF(AE3=".","-",IF(AE3&gt;AF3,"g",IF(AE3=AF3,"d","v")))</f>
        <v>g</v>
      </c>
      <c r="AH3" s="36"/>
      <c r="AI3" s="37">
        <f t="shared" ref="AI3:AI10" si="2">SUM(AJ3:AL3)</f>
        <v>7</v>
      </c>
      <c r="AJ3" s="38">
        <f t="shared" ref="AJ3:AJ10" si="3">COUNTIF(B3:AG3,"g")</f>
        <v>6</v>
      </c>
      <c r="AK3" s="38">
        <f t="shared" ref="AK3:AK10" si="4">COUNTIF(B3:AG3,"d")</f>
        <v>0</v>
      </c>
      <c r="AL3" s="38">
        <f t="shared" ref="AL3:AL10" si="5">COUNTIF(B3:AG3,"v")</f>
        <v>1</v>
      </c>
      <c r="AM3" s="39">
        <f>SUM(IF(G3&lt;&gt;".",G3)+IF(K3&lt;&gt;".",K3)+IF(O3&lt;&gt;".",O3)+IF(S3&lt;&gt;".",S3)+IF(W3&lt;&gt;".",W3)+IF(AA3&lt;&gt;".",AA3)+IF(AE3&lt;&gt;".",AE3))</f>
        <v>19</v>
      </c>
      <c r="AN3" s="39">
        <f>SUM(IF(H3&lt;&gt;".",H3)+IF(L3&lt;&gt;".",L3)+IF(P3&lt;&gt;".",P3)+IF(T3&lt;&gt;".",T3)+IF(X3&lt;&gt;".",X3)+IF(AB3&lt;&gt;".",AB3)+IF(AF3&lt;&gt;".",AF3))</f>
        <v>5</v>
      </c>
      <c r="AO3" s="40">
        <f t="shared" ref="AO3:AO10" si="6">SUM(AJ3*3+AK3*1)</f>
        <v>18</v>
      </c>
      <c r="AP3" s="67"/>
      <c r="AQ3" s="42">
        <f t="shared" ref="AQ3:AQ10" si="7">RANK(AO3,$AO$3:$AO$10,0)</f>
        <v>1</v>
      </c>
      <c r="AR3" s="99"/>
      <c r="AS3" s="44">
        <f t="shared" ref="AS3:AS10" si="8">SUM(AM3-AN3)</f>
        <v>14</v>
      </c>
    </row>
    <row r="4" spans="1:45" ht="15.6" x14ac:dyDescent="0.3">
      <c r="A4" s="128" t="s">
        <v>80</v>
      </c>
      <c r="B4" s="46">
        <v>7</v>
      </c>
      <c r="C4" s="47">
        <f>(P42)</f>
        <v>2</v>
      </c>
      <c r="D4" s="47">
        <f>(N42)</f>
        <v>1</v>
      </c>
      <c r="E4" s="48" t="str">
        <f t="shared" ref="E4:E10" si="9">IF(C4=".","-",IF(C4&gt;D4,"g",IF(C4=D4,"d","v")))</f>
        <v>g</v>
      </c>
      <c r="F4" s="49"/>
      <c r="G4" s="50"/>
      <c r="H4" s="50"/>
      <c r="I4" s="50"/>
      <c r="J4" s="46">
        <v>5</v>
      </c>
      <c r="K4" s="47">
        <f>(N33)</f>
        <v>0</v>
      </c>
      <c r="L4" s="47">
        <f>(P33)</f>
        <v>1</v>
      </c>
      <c r="M4" s="48" t="str">
        <f>IF(K4=".","-",IF(K4&gt;L4,"g",IF(K4=L4,"d","v")))</f>
        <v>v</v>
      </c>
      <c r="N4" s="46">
        <v>4</v>
      </c>
      <c r="O4" s="47">
        <f>(N28)</f>
        <v>3</v>
      </c>
      <c r="P4" s="47">
        <f>(P28)</f>
        <v>0</v>
      </c>
      <c r="Q4" s="48" t="str">
        <f>IF(O4=".","-",IF(O4&gt;P4,"g",IF(O4=P4,"d","v")))</f>
        <v>g</v>
      </c>
      <c r="R4" s="46">
        <v>3</v>
      </c>
      <c r="S4" s="47">
        <f>(N23)</f>
        <v>0</v>
      </c>
      <c r="T4" s="47">
        <f>(P23)</f>
        <v>0</v>
      </c>
      <c r="U4" s="48" t="str">
        <f>IF(S4=".","-",IF(S4&gt;T4,"g",IF(S4=T4,"d","v")))</f>
        <v>d</v>
      </c>
      <c r="V4" s="46">
        <v>2</v>
      </c>
      <c r="W4" s="47">
        <f>(N18)</f>
        <v>1</v>
      </c>
      <c r="X4" s="47">
        <f>(P18)</f>
        <v>1</v>
      </c>
      <c r="Y4" s="48" t="str">
        <f>IF(W4=".","-",IF(W4&gt;X4,"g",IF(W4=X4,"d","v")))</f>
        <v>d</v>
      </c>
      <c r="Z4" s="46">
        <v>1</v>
      </c>
      <c r="AA4" s="47">
        <f>(N13)</f>
        <v>1</v>
      </c>
      <c r="AB4" s="47">
        <f>(P13)</f>
        <v>0</v>
      </c>
      <c r="AC4" s="48" t="str">
        <f t="shared" si="0"/>
        <v>g</v>
      </c>
      <c r="AD4" s="46">
        <v>6</v>
      </c>
      <c r="AE4" s="47">
        <f>(N38)</f>
        <v>1</v>
      </c>
      <c r="AF4" s="47">
        <f>(P38)</f>
        <v>1</v>
      </c>
      <c r="AG4" s="48" t="str">
        <f t="shared" si="1"/>
        <v>d</v>
      </c>
      <c r="AH4" s="51"/>
      <c r="AI4" s="52">
        <f t="shared" si="2"/>
        <v>7</v>
      </c>
      <c r="AJ4" s="53">
        <f t="shared" si="3"/>
        <v>3</v>
      </c>
      <c r="AK4" s="53">
        <f t="shared" si="4"/>
        <v>3</v>
      </c>
      <c r="AL4" s="53">
        <f t="shared" si="5"/>
        <v>1</v>
      </c>
      <c r="AM4" s="39">
        <f>SUM(IF(C4&lt;&gt;".",C4)+IF(K4&lt;&gt;".",K4)+IF(O4&lt;&gt;".",O4)+IF(S4&lt;&gt;".",S4)+IF(W4&lt;&gt;".",W4)+IF(AA4&lt;&gt;".",AA4)+IF(AE4&lt;&gt;".",AE4))</f>
        <v>8</v>
      </c>
      <c r="AN4" s="39">
        <f>SUM(IF(D4&lt;&gt;".",D4)+IF(L4&lt;&gt;".",L4)+IF(P4&lt;&gt;".",P4)+IF(T4&lt;&gt;".",T4)+IF(X4&lt;&gt;".",X4)+IF(AB4&lt;&gt;".",AB4)+IF(AF4&lt;&gt;".",AF4))</f>
        <v>4</v>
      </c>
      <c r="AO4" s="54">
        <f t="shared" si="6"/>
        <v>12</v>
      </c>
      <c r="AP4" s="67"/>
      <c r="AQ4" s="42">
        <f t="shared" si="7"/>
        <v>2</v>
      </c>
      <c r="AR4" s="99"/>
      <c r="AS4" s="44">
        <f t="shared" si="8"/>
        <v>4</v>
      </c>
    </row>
    <row r="5" spans="1:45" ht="15.6" x14ac:dyDescent="0.3">
      <c r="A5" s="129" t="s">
        <v>46</v>
      </c>
      <c r="B5" s="46">
        <v>6</v>
      </c>
      <c r="C5" s="47">
        <f>(P37)</f>
        <v>0</v>
      </c>
      <c r="D5" s="47">
        <f>(N37)</f>
        <v>3</v>
      </c>
      <c r="E5" s="48" t="str">
        <f t="shared" si="9"/>
        <v>v</v>
      </c>
      <c r="F5" s="46">
        <v>5</v>
      </c>
      <c r="G5" s="47">
        <f>(P33)</f>
        <v>1</v>
      </c>
      <c r="H5" s="47">
        <f>(N33)</f>
        <v>0</v>
      </c>
      <c r="I5" s="48" t="str">
        <f t="shared" ref="I5:I10" si="10">IF(G5=".","-",IF(G5&gt;H5,"g",IF(G5=H5,"d","v")))</f>
        <v>g</v>
      </c>
      <c r="J5" s="49"/>
      <c r="K5" s="50"/>
      <c r="L5" s="50"/>
      <c r="M5" s="50"/>
      <c r="N5" s="46">
        <v>3</v>
      </c>
      <c r="O5" s="47">
        <f>(N24)</f>
        <v>0</v>
      </c>
      <c r="P5" s="47">
        <f>(P24)</f>
        <v>0</v>
      </c>
      <c r="Q5" s="48" t="str">
        <f>IF(O5=".","-",IF(O5&gt;P5,"g",IF(O5=P5,"d","v")))</f>
        <v>d</v>
      </c>
      <c r="R5" s="46">
        <v>2</v>
      </c>
      <c r="S5" s="47">
        <f>(N19)</f>
        <v>0</v>
      </c>
      <c r="T5" s="47">
        <f>(P19)</f>
        <v>0</v>
      </c>
      <c r="U5" s="48" t="str">
        <f>IF(S5=".","-",IF(S5&gt;T5,"g",IF(S5=T5,"d","v")))</f>
        <v>d</v>
      </c>
      <c r="V5" s="46">
        <v>1</v>
      </c>
      <c r="W5" s="47">
        <f>(N14)</f>
        <v>2</v>
      </c>
      <c r="X5" s="47">
        <f>(P14)</f>
        <v>2</v>
      </c>
      <c r="Y5" s="48" t="str">
        <f>IF(W5=".","-",IF(W5&gt;X5,"g",IF(W5=X5,"d","v")))</f>
        <v>d</v>
      </c>
      <c r="Z5" s="46">
        <v>7</v>
      </c>
      <c r="AA5" s="47">
        <f>(N43)</f>
        <v>0</v>
      </c>
      <c r="AB5" s="47">
        <f>(P43)</f>
        <v>0</v>
      </c>
      <c r="AC5" s="48" t="str">
        <f t="shared" si="0"/>
        <v>d</v>
      </c>
      <c r="AD5" s="46">
        <v>4</v>
      </c>
      <c r="AE5" s="47">
        <f>(N29)</f>
        <v>3</v>
      </c>
      <c r="AF5" s="47">
        <f>(P29)</f>
        <v>3</v>
      </c>
      <c r="AG5" s="48" t="str">
        <f t="shared" si="1"/>
        <v>d</v>
      </c>
      <c r="AH5" s="51"/>
      <c r="AI5" s="52">
        <f t="shared" si="2"/>
        <v>7</v>
      </c>
      <c r="AJ5" s="53">
        <f t="shared" si="3"/>
        <v>1</v>
      </c>
      <c r="AK5" s="53">
        <f t="shared" si="4"/>
        <v>5</v>
      </c>
      <c r="AL5" s="53">
        <f t="shared" si="5"/>
        <v>1</v>
      </c>
      <c r="AM5" s="39">
        <f>SUM(IF(C5&lt;&gt;".",C5)+IF(G5&lt;&gt;".",G5)+IF(O5&lt;&gt;".",O5)+IF(S5&lt;&gt;".",S5)+IF(W5&lt;&gt;".",W5)+IF(AA5&lt;&gt;".",AA5)+IF(AE5&lt;&gt;".",AE5))</f>
        <v>6</v>
      </c>
      <c r="AN5" s="39">
        <f>SUM(IF(D5&lt;&gt;".",D5)+IF(H5&lt;&gt;".",H5)+IF(P5&lt;&gt;".",P5)+IF(T5&lt;&gt;".",T5)+IF(X5&lt;&gt;".",X5)+IF(AB5&lt;&gt;".",AB5)+IF(AF5&lt;&gt;".",AF5))</f>
        <v>8</v>
      </c>
      <c r="AO5" s="54">
        <f t="shared" si="6"/>
        <v>8</v>
      </c>
      <c r="AP5" s="67"/>
      <c r="AQ5" s="42">
        <f t="shared" si="7"/>
        <v>4</v>
      </c>
      <c r="AR5" s="99"/>
      <c r="AS5" s="44">
        <f t="shared" si="8"/>
        <v>-2</v>
      </c>
    </row>
    <row r="6" spans="1:45" ht="15.6" x14ac:dyDescent="0.3">
      <c r="A6" s="129" t="s">
        <v>62</v>
      </c>
      <c r="B6" s="46">
        <v>5</v>
      </c>
      <c r="C6" s="47">
        <f>(P32)</f>
        <v>3</v>
      </c>
      <c r="D6" s="47">
        <f>(N32)</f>
        <v>4</v>
      </c>
      <c r="E6" s="48" t="str">
        <f t="shared" si="9"/>
        <v>v</v>
      </c>
      <c r="F6" s="46">
        <v>4</v>
      </c>
      <c r="G6" s="47">
        <f>(P28)</f>
        <v>0</v>
      </c>
      <c r="H6" s="47">
        <f>(N28)</f>
        <v>3</v>
      </c>
      <c r="I6" s="48" t="str">
        <f t="shared" si="10"/>
        <v>v</v>
      </c>
      <c r="J6" s="46">
        <v>3</v>
      </c>
      <c r="K6" s="47">
        <f>(P24)</f>
        <v>0</v>
      </c>
      <c r="L6" s="47">
        <f>(N24)</f>
        <v>0</v>
      </c>
      <c r="M6" s="48" t="str">
        <f>IF(K6=".","-",IF(K6&gt;L6,"g",IF(K6=L6,"d","v")))</f>
        <v>d</v>
      </c>
      <c r="N6" s="49"/>
      <c r="O6" s="50"/>
      <c r="P6" s="50"/>
      <c r="Q6" s="50"/>
      <c r="R6" s="46">
        <v>1</v>
      </c>
      <c r="S6" s="47">
        <f>(N15)</f>
        <v>4</v>
      </c>
      <c r="T6" s="47">
        <f>(P15)</f>
        <v>0</v>
      </c>
      <c r="U6" s="48" t="str">
        <f>IF(S6=".","-",IF(S6&gt;T6,"g",IF(S6=T6,"d","v")))</f>
        <v>g</v>
      </c>
      <c r="V6" s="46">
        <v>7</v>
      </c>
      <c r="W6" s="47">
        <f>(N44)</f>
        <v>1</v>
      </c>
      <c r="X6" s="47">
        <f>(P44)</f>
        <v>2</v>
      </c>
      <c r="Y6" s="48" t="str">
        <f>IF(W6=".","-",IF(W6&gt;X6,"g",IF(W6=X6,"d","v")))</f>
        <v>v</v>
      </c>
      <c r="Z6" s="46">
        <v>6</v>
      </c>
      <c r="AA6" s="47">
        <f>(N39)</f>
        <v>2</v>
      </c>
      <c r="AB6" s="47">
        <f>(P39)</f>
        <v>1</v>
      </c>
      <c r="AC6" s="48" t="str">
        <f t="shared" si="0"/>
        <v>g</v>
      </c>
      <c r="AD6" s="46">
        <v>2</v>
      </c>
      <c r="AE6" s="47">
        <f>(N20)</f>
        <v>1</v>
      </c>
      <c r="AF6" s="47">
        <f>(P20)</f>
        <v>2</v>
      </c>
      <c r="AG6" s="48" t="str">
        <f t="shared" si="1"/>
        <v>v</v>
      </c>
      <c r="AH6" s="51"/>
      <c r="AI6" s="52">
        <f t="shared" si="2"/>
        <v>7</v>
      </c>
      <c r="AJ6" s="53">
        <f t="shared" si="3"/>
        <v>2</v>
      </c>
      <c r="AK6" s="53">
        <f t="shared" si="4"/>
        <v>1</v>
      </c>
      <c r="AL6" s="53">
        <f t="shared" si="5"/>
        <v>4</v>
      </c>
      <c r="AM6" s="39">
        <f>SUM(IF(C6&lt;&gt;".",C6)+IF(G6&lt;&gt;".",G6)+IF(K6&lt;&gt;".",K6)+IF(S6&lt;&gt;".",S6)+IF(W6&lt;&gt;".",W6)+IF(AA6&lt;&gt;".",AA6)+IF(AE6&lt;&gt;".",AE6))</f>
        <v>11</v>
      </c>
      <c r="AN6" s="39">
        <f>SUM(IF(D6&lt;&gt;".",D6)+IF(H6&lt;&gt;".",H6)+IF(L6&lt;&gt;".",L6)+IF(T6&lt;&gt;".",T6)+IF(X6&lt;&gt;".",X6)+IF(AB6&lt;&gt;".",AB6)+IF(AF6&lt;&gt;".",AF6))</f>
        <v>12</v>
      </c>
      <c r="AO6" s="54">
        <f t="shared" si="6"/>
        <v>7</v>
      </c>
      <c r="AP6" s="67"/>
      <c r="AQ6" s="42">
        <f t="shared" si="7"/>
        <v>6</v>
      </c>
      <c r="AR6" s="99"/>
      <c r="AS6" s="44">
        <f t="shared" si="8"/>
        <v>-1</v>
      </c>
    </row>
    <row r="7" spans="1:45" ht="15.6" x14ac:dyDescent="0.3">
      <c r="A7" s="129" t="s">
        <v>11</v>
      </c>
      <c r="B7" s="46">
        <v>4</v>
      </c>
      <c r="C7" s="47">
        <f>(P27)</f>
        <v>0</v>
      </c>
      <c r="D7" s="47">
        <f>(N27)</f>
        <v>4</v>
      </c>
      <c r="E7" s="48" t="str">
        <f t="shared" si="9"/>
        <v>v</v>
      </c>
      <c r="F7" s="46">
        <v>3</v>
      </c>
      <c r="G7" s="47">
        <f>(P23)</f>
        <v>0</v>
      </c>
      <c r="H7" s="47">
        <f>(N23)</f>
        <v>0</v>
      </c>
      <c r="I7" s="48" t="str">
        <f t="shared" si="10"/>
        <v>d</v>
      </c>
      <c r="J7" s="46">
        <v>2</v>
      </c>
      <c r="K7" s="47">
        <f>(P19)</f>
        <v>0</v>
      </c>
      <c r="L7" s="47">
        <f>(N19)</f>
        <v>0</v>
      </c>
      <c r="M7" s="48" t="str">
        <f>IF(K7=".","-",IF(K7&gt;L7,"g",IF(K7=L7,"d","v")))</f>
        <v>d</v>
      </c>
      <c r="N7" s="46">
        <v>1</v>
      </c>
      <c r="O7" s="47">
        <f>(P15)</f>
        <v>0</v>
      </c>
      <c r="P7" s="47">
        <f>(N15)</f>
        <v>4</v>
      </c>
      <c r="Q7" s="48" t="str">
        <f>IF(O7=".","-",IF(O7&gt;P7,"g",IF(O7=P7,"d","v")))</f>
        <v>v</v>
      </c>
      <c r="R7" s="49"/>
      <c r="S7" s="50"/>
      <c r="T7" s="50"/>
      <c r="U7" s="50"/>
      <c r="V7" s="46">
        <v>6</v>
      </c>
      <c r="W7" s="47">
        <f>(N40)</f>
        <v>1</v>
      </c>
      <c r="X7" s="47">
        <f>(P40)</f>
        <v>1</v>
      </c>
      <c r="Y7" s="48" t="str">
        <f>IF(W7=".","-",IF(W7&gt;X7,"g",IF(W7=X7,"d","v")))</f>
        <v>d</v>
      </c>
      <c r="Z7" s="46">
        <v>5</v>
      </c>
      <c r="AA7" s="47">
        <f>(N34)</f>
        <v>1</v>
      </c>
      <c r="AB7" s="47">
        <f>(P34)</f>
        <v>3</v>
      </c>
      <c r="AC7" s="48" t="str">
        <f t="shared" si="0"/>
        <v>v</v>
      </c>
      <c r="AD7" s="46">
        <v>7</v>
      </c>
      <c r="AE7" s="47">
        <f>(N45)</f>
        <v>1</v>
      </c>
      <c r="AF7" s="47">
        <f>(P45)</f>
        <v>1</v>
      </c>
      <c r="AG7" s="48" t="str">
        <f t="shared" si="1"/>
        <v>d</v>
      </c>
      <c r="AH7" s="51"/>
      <c r="AI7" s="52">
        <f t="shared" si="2"/>
        <v>7</v>
      </c>
      <c r="AJ7" s="53">
        <f t="shared" si="3"/>
        <v>0</v>
      </c>
      <c r="AK7" s="53">
        <f t="shared" si="4"/>
        <v>4</v>
      </c>
      <c r="AL7" s="53">
        <f t="shared" si="5"/>
        <v>3</v>
      </c>
      <c r="AM7" s="39">
        <f>SUM(IF(C7&lt;&gt;".",C7)+IF(G7&lt;&gt;".",G7)+IF(K7&lt;&gt;".",K7)+IF(O7&lt;&gt;".",O7)+IF(W7&lt;&gt;".",W7)+IF(AA7&lt;&gt;".",AA7)+IF(AE7&lt;&gt;".",AE7))</f>
        <v>3</v>
      </c>
      <c r="AN7" s="39">
        <f>SUM(IF(D7&lt;&gt;".",D7)+IF(H7&lt;&gt;".",H7)+IF(L7&lt;&gt;".",L7)+IF(P7&lt;&gt;".",P7)+IF(X7&lt;&gt;".",X7)+IF(AB7&lt;&gt;".",AB7)+IF(AF7&lt;&gt;".",AF7))</f>
        <v>13</v>
      </c>
      <c r="AO7" s="54">
        <f t="shared" si="6"/>
        <v>4</v>
      </c>
      <c r="AP7" s="67"/>
      <c r="AQ7" s="42">
        <f t="shared" si="7"/>
        <v>8</v>
      </c>
      <c r="AR7" s="99"/>
      <c r="AS7" s="44">
        <f t="shared" si="8"/>
        <v>-10</v>
      </c>
    </row>
    <row r="8" spans="1:45" ht="15.6" x14ac:dyDescent="0.3">
      <c r="A8" s="129" t="s">
        <v>126</v>
      </c>
      <c r="B8" s="46">
        <v>3</v>
      </c>
      <c r="C8" s="47">
        <f>(P22)</f>
        <v>0</v>
      </c>
      <c r="D8" s="47">
        <f>(N22)</f>
        <v>3</v>
      </c>
      <c r="E8" s="48" t="str">
        <f t="shared" si="9"/>
        <v>v</v>
      </c>
      <c r="F8" s="46">
        <v>2</v>
      </c>
      <c r="G8" s="47">
        <f>(P18)</f>
        <v>1</v>
      </c>
      <c r="H8" s="47">
        <f>(N18)</f>
        <v>1</v>
      </c>
      <c r="I8" s="48" t="str">
        <f t="shared" si="10"/>
        <v>d</v>
      </c>
      <c r="J8" s="46">
        <v>1</v>
      </c>
      <c r="K8" s="47">
        <f>(P14)</f>
        <v>2</v>
      </c>
      <c r="L8" s="47">
        <f>(N14)</f>
        <v>2</v>
      </c>
      <c r="M8" s="48" t="str">
        <f>IF(K8=".","-",IF(K8&gt;L8,"g",IF(K8=L8,"d","v")))</f>
        <v>d</v>
      </c>
      <c r="N8" s="46">
        <v>7</v>
      </c>
      <c r="O8" s="47">
        <f>(P44)</f>
        <v>2</v>
      </c>
      <c r="P8" s="47">
        <f>(N44)</f>
        <v>1</v>
      </c>
      <c r="Q8" s="48" t="str">
        <f>IF(O8=".","-",IF(O8&gt;P8,"g",IF(O8=P8,"d","v")))</f>
        <v>g</v>
      </c>
      <c r="R8" s="46">
        <v>6</v>
      </c>
      <c r="S8" s="47">
        <f>(P40)</f>
        <v>1</v>
      </c>
      <c r="T8" s="47">
        <f>(N40)</f>
        <v>1</v>
      </c>
      <c r="U8" s="48" t="str">
        <f>IF(S8=".","-",IF(S8&gt;T8,"g",IF(S8=T8,"d","v")))</f>
        <v>d</v>
      </c>
      <c r="V8" s="49"/>
      <c r="W8" s="50"/>
      <c r="X8" s="50"/>
      <c r="Y8" s="50"/>
      <c r="Z8" s="46">
        <v>4</v>
      </c>
      <c r="AA8" s="47">
        <f>(N30)</f>
        <v>1</v>
      </c>
      <c r="AB8" s="47">
        <f>(P30)</f>
        <v>0</v>
      </c>
      <c r="AC8" s="48" t="str">
        <f t="shared" si="0"/>
        <v>g</v>
      </c>
      <c r="AD8" s="46">
        <v>5</v>
      </c>
      <c r="AE8" s="47">
        <f>(N35)</f>
        <v>0</v>
      </c>
      <c r="AF8" s="47">
        <f>(P35)</f>
        <v>0</v>
      </c>
      <c r="AG8" s="48" t="str">
        <f t="shared" si="1"/>
        <v>d</v>
      </c>
      <c r="AH8" s="51"/>
      <c r="AI8" s="52">
        <f t="shared" si="2"/>
        <v>7</v>
      </c>
      <c r="AJ8" s="53">
        <f t="shared" si="3"/>
        <v>2</v>
      </c>
      <c r="AK8" s="53">
        <f t="shared" si="4"/>
        <v>4</v>
      </c>
      <c r="AL8" s="53">
        <f t="shared" si="5"/>
        <v>1</v>
      </c>
      <c r="AM8" s="39">
        <f>SUM(IF(C8&lt;&gt;".",C8)+IF(G8&lt;&gt;".",G8)+IF(K8&lt;&gt;".",K8)+IF(S8&lt;&gt;".",S8)+IF(O8&lt;&gt;".",O8)+IF(AA8&lt;&gt;".",AA8)+IF(AE8&lt;&gt;".",AE8))</f>
        <v>7</v>
      </c>
      <c r="AN8" s="39">
        <f>SUM(IF(D8&lt;&gt;".",D8)+IF(H8&lt;&gt;".",H8)+IF(L8&lt;&gt;".",L8)+IF(T8&lt;&gt;".",T8)+IF(P8&lt;&gt;".",P8)+IF(AB8&lt;&gt;".",AB8)+IF(AF8&lt;&gt;".",AF8))</f>
        <v>8</v>
      </c>
      <c r="AO8" s="54">
        <f t="shared" si="6"/>
        <v>10</v>
      </c>
      <c r="AP8" s="67"/>
      <c r="AQ8" s="42">
        <f t="shared" si="7"/>
        <v>3</v>
      </c>
      <c r="AR8" s="99"/>
      <c r="AS8" s="44">
        <f t="shared" si="8"/>
        <v>-1</v>
      </c>
    </row>
    <row r="9" spans="1:45" ht="15.6" x14ac:dyDescent="0.3">
      <c r="A9" s="129" t="s">
        <v>88</v>
      </c>
      <c r="B9" s="46">
        <v>2</v>
      </c>
      <c r="C9" s="47">
        <f>(P17)</f>
        <v>0</v>
      </c>
      <c r="D9" s="47">
        <f>(N17)</f>
        <v>1</v>
      </c>
      <c r="E9" s="48" t="str">
        <f t="shared" si="9"/>
        <v>v</v>
      </c>
      <c r="F9" s="46">
        <v>1</v>
      </c>
      <c r="G9" s="47">
        <f>(P13)</f>
        <v>0</v>
      </c>
      <c r="H9" s="47">
        <f>(N13)</f>
        <v>1</v>
      </c>
      <c r="I9" s="48" t="str">
        <f t="shared" si="10"/>
        <v>v</v>
      </c>
      <c r="J9" s="46">
        <v>7</v>
      </c>
      <c r="K9" s="47">
        <f>(P43)</f>
        <v>0</v>
      </c>
      <c r="L9" s="47">
        <f>(N43)</f>
        <v>0</v>
      </c>
      <c r="M9" s="48" t="str">
        <f>IF(K9=".","-",IF(K9&gt;L9,"g",IF(K9=L9,"d","v")))</f>
        <v>d</v>
      </c>
      <c r="N9" s="46">
        <v>6</v>
      </c>
      <c r="O9" s="47">
        <f>(P39)</f>
        <v>1</v>
      </c>
      <c r="P9" s="47">
        <f>(N39)</f>
        <v>2</v>
      </c>
      <c r="Q9" s="48" t="str">
        <f>IF(O9=".","-",IF(O9&gt;P9,"g",IF(O9=P9,"d","v")))</f>
        <v>v</v>
      </c>
      <c r="R9" s="46">
        <v>5</v>
      </c>
      <c r="S9" s="47">
        <f>(P34)</f>
        <v>3</v>
      </c>
      <c r="T9" s="47">
        <f>(N34)</f>
        <v>1</v>
      </c>
      <c r="U9" s="48" t="str">
        <f>IF(S9=".","-",IF(S9&gt;T9,"g",IF(S9=T9,"d","v")))</f>
        <v>g</v>
      </c>
      <c r="V9" s="46">
        <v>4</v>
      </c>
      <c r="W9" s="47">
        <f>(P30)</f>
        <v>0</v>
      </c>
      <c r="X9" s="47">
        <f>(N30)</f>
        <v>1</v>
      </c>
      <c r="Y9" s="48" t="str">
        <f>IF(W9=".","-",IF(W9&gt;X9,"g",IF(W9=X9,"d","v")))</f>
        <v>v</v>
      </c>
      <c r="Z9" s="49"/>
      <c r="AA9" s="50"/>
      <c r="AB9" s="50"/>
      <c r="AC9" s="50"/>
      <c r="AD9" s="46">
        <v>3</v>
      </c>
      <c r="AE9" s="47">
        <f>(N25)</f>
        <v>0</v>
      </c>
      <c r="AF9" s="47">
        <f>(P25)</f>
        <v>0</v>
      </c>
      <c r="AG9" s="48" t="str">
        <f t="shared" si="1"/>
        <v>d</v>
      </c>
      <c r="AH9" s="51"/>
      <c r="AI9" s="52">
        <f t="shared" si="2"/>
        <v>7</v>
      </c>
      <c r="AJ9" s="53">
        <f t="shared" si="3"/>
        <v>1</v>
      </c>
      <c r="AK9" s="53">
        <f t="shared" si="4"/>
        <v>2</v>
      </c>
      <c r="AL9" s="53">
        <f t="shared" si="5"/>
        <v>4</v>
      </c>
      <c r="AM9" s="39">
        <f>SUM(IF(C9&lt;&gt;".",C9)+IF(G9&lt;&gt;".",G9)+IF(K9&lt;&gt;".",K9)+IF(S9&lt;&gt;".",S9)+IF(W9&lt;&gt;".",W9)+IF(O9&lt;&gt;".",O9)+IF(AE9&lt;&gt;".",AE9))</f>
        <v>4</v>
      </c>
      <c r="AN9" s="39">
        <f>SUM(IF(D9&lt;&gt;".",D9)+IF(H9&lt;&gt;".",H9)+IF(L9&lt;&gt;".",L9)+IF(T9&lt;&gt;".",T9)+IF(X9&lt;&gt;".",X9)+IF(P9&lt;&gt;".",P9)+IF(AF9&lt;&gt;".",AF9))</f>
        <v>6</v>
      </c>
      <c r="AO9" s="54">
        <f t="shared" si="6"/>
        <v>5</v>
      </c>
      <c r="AP9" s="100"/>
      <c r="AQ9" s="42">
        <f t="shared" si="7"/>
        <v>7</v>
      </c>
      <c r="AR9" s="99"/>
      <c r="AS9" s="44">
        <f t="shared" si="8"/>
        <v>-2</v>
      </c>
    </row>
    <row r="10" spans="1:45" s="67" customFormat="1" ht="15.6" x14ac:dyDescent="0.3">
      <c r="A10" s="130" t="s">
        <v>14</v>
      </c>
      <c r="B10" s="57">
        <v>1</v>
      </c>
      <c r="C10" s="58">
        <f>(P12)</f>
        <v>0</v>
      </c>
      <c r="D10" s="58">
        <f>(N12)</f>
        <v>3</v>
      </c>
      <c r="E10" s="59" t="str">
        <f t="shared" si="9"/>
        <v>v</v>
      </c>
      <c r="F10" s="57">
        <v>6</v>
      </c>
      <c r="G10" s="58">
        <f>(P38)</f>
        <v>1</v>
      </c>
      <c r="H10" s="58">
        <f>(N38)</f>
        <v>1</v>
      </c>
      <c r="I10" s="59" t="str">
        <f t="shared" si="10"/>
        <v>d</v>
      </c>
      <c r="J10" s="57">
        <v>4</v>
      </c>
      <c r="K10" s="58">
        <f>(P29)</f>
        <v>3</v>
      </c>
      <c r="L10" s="58">
        <f>(N29)</f>
        <v>3</v>
      </c>
      <c r="M10" s="59" t="str">
        <f>IF(K10=".","-",IF(K10&gt;L10,"g",IF(K10=L10,"d","v")))</f>
        <v>d</v>
      </c>
      <c r="N10" s="57">
        <v>2</v>
      </c>
      <c r="O10" s="58">
        <f>(P20)</f>
        <v>2</v>
      </c>
      <c r="P10" s="58">
        <f>(N20)</f>
        <v>1</v>
      </c>
      <c r="Q10" s="59" t="str">
        <f>IF(O10=".","-",IF(O10&gt;P10,"g",IF(O10=P10,"d","v")))</f>
        <v>g</v>
      </c>
      <c r="R10" s="57">
        <v>7</v>
      </c>
      <c r="S10" s="58">
        <f>(P45)</f>
        <v>1</v>
      </c>
      <c r="T10" s="58">
        <f>(N45)</f>
        <v>1</v>
      </c>
      <c r="U10" s="59" t="str">
        <f>IF(S10=".","-",IF(S10&gt;T10,"g",IF(S10=T10,"d","v")))</f>
        <v>d</v>
      </c>
      <c r="V10" s="57">
        <v>5</v>
      </c>
      <c r="W10" s="58">
        <f>(P35)</f>
        <v>0</v>
      </c>
      <c r="X10" s="58">
        <f>(N35)</f>
        <v>0</v>
      </c>
      <c r="Y10" s="59" t="str">
        <f>IF(W10=".","-",IF(W10&gt;X10,"g",IF(W10=X10,"d","v")))</f>
        <v>d</v>
      </c>
      <c r="Z10" s="57">
        <v>3</v>
      </c>
      <c r="AA10" s="58">
        <f>(P25)</f>
        <v>0</v>
      </c>
      <c r="AB10" s="58">
        <f>(N25)</f>
        <v>0</v>
      </c>
      <c r="AC10" s="59" t="str">
        <f>IF(AA10=".","-",IF(AA10&gt;AB10,"g",IF(AA10=AB10,"d","v")))</f>
        <v>d</v>
      </c>
      <c r="AD10" s="60"/>
      <c r="AE10" s="61"/>
      <c r="AF10" s="61"/>
      <c r="AG10" s="61"/>
      <c r="AH10" s="22"/>
      <c r="AI10" s="62">
        <f t="shared" si="2"/>
        <v>7</v>
      </c>
      <c r="AJ10" s="63">
        <f t="shared" si="3"/>
        <v>1</v>
      </c>
      <c r="AK10" s="63">
        <f t="shared" si="4"/>
        <v>5</v>
      </c>
      <c r="AL10" s="63">
        <f t="shared" si="5"/>
        <v>1</v>
      </c>
      <c r="AM10" s="64">
        <f>SUM(IF(C10&lt;&gt;".",C10)+IF(G10&lt;&gt;".",G10)+IF(K10&lt;&gt;".",K10)+IF(S10&lt;&gt;".",S10)+IF(W10&lt;&gt;".",W10)+IF(AA10&lt;&gt;".",AA10)+IF(O10&lt;&gt;".",O10))</f>
        <v>7</v>
      </c>
      <c r="AN10" s="64">
        <f>SUM(IF(D10&lt;&gt;".",D10)+IF(H10&lt;&gt;".",H10)+IF(L10&lt;&gt;".",L10)+IF(T10&lt;&gt;".",T10)+IF(X10&lt;&gt;".",X10)+IF(AB10&lt;&gt;".",AB10)+IF(P10&lt;&gt;".",P10))</f>
        <v>9</v>
      </c>
      <c r="AO10" s="65">
        <f t="shared" si="6"/>
        <v>8</v>
      </c>
      <c r="AQ10" s="66">
        <f t="shared" si="7"/>
        <v>4</v>
      </c>
      <c r="AR10" s="99"/>
      <c r="AS10" s="44">
        <f t="shared" si="8"/>
        <v>-2</v>
      </c>
    </row>
    <row r="11" spans="1:45" s="67" customFormat="1" ht="3.75" customHeight="1" x14ac:dyDescent="0.25">
      <c r="B11" s="68"/>
      <c r="C11" s="69"/>
      <c r="D11" s="69"/>
      <c r="E11" s="70"/>
      <c r="F11" s="68"/>
      <c r="G11" s="69"/>
      <c r="H11" s="69"/>
      <c r="I11" s="70"/>
      <c r="J11" s="68"/>
      <c r="K11" s="69"/>
      <c r="L11" s="69"/>
      <c r="M11" s="70"/>
      <c r="N11" s="68"/>
      <c r="O11" s="69"/>
      <c r="P11" s="69"/>
      <c r="Q11" s="70"/>
      <c r="R11" s="68"/>
      <c r="S11" s="69"/>
      <c r="T11" s="69"/>
      <c r="U11" s="70"/>
      <c r="V11" s="68"/>
      <c r="W11" s="69"/>
      <c r="X11" s="69"/>
      <c r="Y11" s="70"/>
      <c r="Z11" s="68"/>
      <c r="AA11" s="69"/>
      <c r="AB11" s="69"/>
      <c r="AC11" s="70"/>
      <c r="AI11" s="71"/>
      <c r="AJ11" s="72"/>
      <c r="AK11" s="72"/>
      <c r="AL11" s="72"/>
      <c r="AM11" s="73"/>
      <c r="AN11" s="73"/>
      <c r="AO11" s="74"/>
    </row>
    <row r="12" spans="1:45" s="67" customFormat="1" ht="24.6" x14ac:dyDescent="0.4">
      <c r="A12" s="75">
        <v>7</v>
      </c>
      <c r="B12" s="76"/>
      <c r="D12" s="77"/>
      <c r="K12" s="78"/>
      <c r="L12" s="101" t="str">
        <f>($A$3)</f>
        <v>Szili Balázs</v>
      </c>
      <c r="M12" s="78"/>
      <c r="N12" s="80">
        <v>3</v>
      </c>
      <c r="O12" s="81" t="s">
        <v>100</v>
      </c>
      <c r="P12" s="80">
        <v>0</v>
      </c>
      <c r="R12" s="67" t="str">
        <f>($A$10)</f>
        <v>Füzy Csaba</v>
      </c>
      <c r="W12" s="78"/>
      <c r="AQ12" s="83"/>
    </row>
    <row r="13" spans="1:45" ht="20.399999999999999" x14ac:dyDescent="0.35">
      <c r="A13" s="68"/>
      <c r="B13" s="76"/>
      <c r="E13" s="67"/>
      <c r="F13" s="67"/>
      <c r="G13" s="67"/>
      <c r="H13" s="67"/>
      <c r="I13" s="67"/>
      <c r="J13" s="67"/>
      <c r="L13" s="101" t="str">
        <f>($A$4)</f>
        <v>Szirmay Endre</v>
      </c>
      <c r="N13" s="80">
        <v>1</v>
      </c>
      <c r="O13" s="81" t="s">
        <v>100</v>
      </c>
      <c r="P13" s="80">
        <v>0</v>
      </c>
      <c r="R13" s="67" t="str">
        <f>($A$9)</f>
        <v>Kondor Gábor</v>
      </c>
      <c r="S13" s="67"/>
      <c r="V13" s="67"/>
      <c r="AE13" s="67"/>
      <c r="AF13" s="67"/>
      <c r="AG13" s="67"/>
      <c r="AH13" s="67"/>
      <c r="AI13" s="67"/>
      <c r="AJ13" s="67"/>
      <c r="AL13" s="67"/>
      <c r="AM13" s="67"/>
      <c r="AN13" s="67"/>
      <c r="AO13" s="67"/>
      <c r="AQ13" s="83"/>
    </row>
    <row r="14" spans="1:45" ht="20.399999999999999" x14ac:dyDescent="0.35">
      <c r="A14" s="68"/>
      <c r="B14" s="76"/>
      <c r="D14" s="77"/>
      <c r="E14" s="67"/>
      <c r="F14" s="67"/>
      <c r="G14" s="67"/>
      <c r="H14" s="67"/>
      <c r="I14" s="67"/>
      <c r="J14" s="67"/>
      <c r="L14" s="101" t="str">
        <f>($A$5)</f>
        <v>Szegedi András</v>
      </c>
      <c r="N14" s="80">
        <v>2</v>
      </c>
      <c r="O14" s="81" t="s">
        <v>100</v>
      </c>
      <c r="P14" s="80">
        <v>2</v>
      </c>
      <c r="Q14" s="67"/>
      <c r="R14" s="67" t="str">
        <f>($A$8)</f>
        <v>Potoczki János</v>
      </c>
      <c r="S14" s="67"/>
      <c r="V14" s="67"/>
      <c r="AE14" s="67"/>
      <c r="AF14" s="67"/>
      <c r="AG14" s="67"/>
      <c r="AH14" s="67"/>
      <c r="AI14" s="67"/>
      <c r="AJ14" s="67"/>
      <c r="AL14" s="67"/>
      <c r="AM14" s="67"/>
      <c r="AN14" s="67"/>
      <c r="AO14" s="67"/>
      <c r="AQ14" s="83"/>
      <c r="AR14" s="67"/>
    </row>
    <row r="15" spans="1:45" ht="20.399999999999999" x14ac:dyDescent="0.35">
      <c r="A15" s="68"/>
      <c r="B15" s="76"/>
      <c r="E15" s="67"/>
      <c r="F15" s="67"/>
      <c r="G15" s="67"/>
      <c r="H15" s="67"/>
      <c r="I15" s="67"/>
      <c r="J15" s="67"/>
      <c r="L15" s="101" t="str">
        <f>($A$6)</f>
        <v>Papp-Takács Sándor</v>
      </c>
      <c r="N15" s="80">
        <v>4</v>
      </c>
      <c r="O15" s="81" t="s">
        <v>100</v>
      </c>
      <c r="P15" s="80">
        <v>0</v>
      </c>
      <c r="R15" s="67" t="str">
        <f>($A$7)</f>
        <v>Böcskei Barnabás</v>
      </c>
      <c r="S15" s="67"/>
      <c r="V15" s="67"/>
      <c r="AE15" s="67"/>
      <c r="AF15" s="67"/>
      <c r="AG15" s="67"/>
      <c r="AH15" s="67"/>
      <c r="AI15" s="67"/>
      <c r="AJ15" s="67"/>
      <c r="AL15" s="67"/>
      <c r="AM15" s="67"/>
      <c r="AN15" s="67"/>
      <c r="AO15" s="67"/>
      <c r="AQ15" s="83"/>
    </row>
    <row r="16" spans="1:45" ht="3.75" customHeight="1" x14ac:dyDescent="0.4">
      <c r="A16" s="68"/>
      <c r="B16" s="76"/>
      <c r="C16" s="85"/>
      <c r="D16" s="86"/>
      <c r="E16" s="84"/>
      <c r="F16" s="84"/>
      <c r="G16" s="84"/>
      <c r="H16" s="84"/>
      <c r="I16" s="84"/>
      <c r="J16" s="84"/>
      <c r="K16" s="87"/>
      <c r="L16" s="87"/>
      <c r="M16" s="87"/>
      <c r="N16" s="84"/>
      <c r="O16" s="102"/>
      <c r="P16" s="103"/>
      <c r="Q16" s="102"/>
      <c r="R16" s="84"/>
      <c r="S16" s="84"/>
      <c r="T16" s="87"/>
      <c r="U16" s="87"/>
      <c r="V16" s="84"/>
      <c r="W16" s="87"/>
      <c r="X16" s="87"/>
      <c r="Y16" s="87"/>
      <c r="Z16" s="84"/>
      <c r="AA16" s="102"/>
      <c r="AB16" s="103"/>
      <c r="AC16" s="102"/>
      <c r="AD16" s="87"/>
      <c r="AE16" s="84"/>
      <c r="AF16" s="84"/>
      <c r="AG16" s="84"/>
    </row>
    <row r="17" spans="1:44" s="67" customFormat="1" ht="24.6" x14ac:dyDescent="0.4">
      <c r="A17" s="75">
        <v>2</v>
      </c>
      <c r="B17" s="76"/>
      <c r="D17" s="77"/>
      <c r="K17" s="78"/>
      <c r="L17" s="101" t="str">
        <f>($A$3)</f>
        <v>Szili Balázs</v>
      </c>
      <c r="M17" s="78"/>
      <c r="N17" s="80">
        <v>1</v>
      </c>
      <c r="O17" s="81" t="s">
        <v>100</v>
      </c>
      <c r="P17" s="80">
        <v>0</v>
      </c>
      <c r="R17" s="67" t="str">
        <f>($A$9)</f>
        <v>Kondor Gábor</v>
      </c>
      <c r="W17" s="78"/>
      <c r="AQ17" s="83"/>
    </row>
    <row r="18" spans="1:44" ht="20.399999999999999" x14ac:dyDescent="0.35">
      <c r="A18" s="68"/>
      <c r="B18" s="76"/>
      <c r="E18" s="67"/>
      <c r="F18" s="67"/>
      <c r="G18" s="67"/>
      <c r="H18" s="67"/>
      <c r="I18" s="67"/>
      <c r="J18" s="67"/>
      <c r="L18" s="101" t="str">
        <f>($A$4)</f>
        <v>Szirmay Endre</v>
      </c>
      <c r="N18" s="80">
        <v>1</v>
      </c>
      <c r="O18" s="81" t="s">
        <v>100</v>
      </c>
      <c r="P18" s="80">
        <v>1</v>
      </c>
      <c r="R18" s="67" t="str">
        <f>($A$8)</f>
        <v>Potoczki János</v>
      </c>
      <c r="S18" s="67"/>
      <c r="V18" s="67"/>
      <c r="AE18" s="67"/>
      <c r="AF18" s="67"/>
      <c r="AG18" s="67"/>
      <c r="AH18" s="67"/>
      <c r="AI18" s="67"/>
      <c r="AJ18" s="67"/>
      <c r="AL18" s="67"/>
      <c r="AM18" s="67"/>
      <c r="AN18" s="67"/>
      <c r="AO18" s="67"/>
      <c r="AQ18" s="83"/>
    </row>
    <row r="19" spans="1:44" ht="20.399999999999999" x14ac:dyDescent="0.35">
      <c r="A19" s="68"/>
      <c r="B19" s="76"/>
      <c r="D19" s="77"/>
      <c r="E19" s="67"/>
      <c r="F19" s="67"/>
      <c r="G19" s="67"/>
      <c r="H19" s="67"/>
      <c r="I19" s="67"/>
      <c r="J19" s="67"/>
      <c r="L19" s="101" t="str">
        <f>($A$5)</f>
        <v>Szegedi András</v>
      </c>
      <c r="N19" s="80">
        <v>0</v>
      </c>
      <c r="O19" s="81" t="s">
        <v>100</v>
      </c>
      <c r="P19" s="80">
        <v>0</v>
      </c>
      <c r="Q19" s="67"/>
      <c r="R19" s="67" t="str">
        <f>($A$7)</f>
        <v>Böcskei Barnabás</v>
      </c>
      <c r="S19" s="67"/>
      <c r="V19" s="67"/>
      <c r="AE19" s="67"/>
      <c r="AF19" s="67"/>
      <c r="AG19" s="67"/>
      <c r="AH19" s="67"/>
      <c r="AI19" s="67"/>
      <c r="AJ19" s="67"/>
      <c r="AL19" s="67"/>
      <c r="AM19" s="67"/>
      <c r="AN19" s="67"/>
      <c r="AO19" s="67"/>
      <c r="AQ19" s="83"/>
      <c r="AR19" s="67"/>
    </row>
    <row r="20" spans="1:44" ht="20.399999999999999" x14ac:dyDescent="0.35">
      <c r="A20" s="68"/>
      <c r="B20" s="76"/>
      <c r="E20" s="67"/>
      <c r="F20" s="67"/>
      <c r="G20" s="67"/>
      <c r="H20" s="67"/>
      <c r="I20" s="67"/>
      <c r="J20" s="67"/>
      <c r="L20" s="101" t="str">
        <f>($A$6)</f>
        <v>Papp-Takács Sándor</v>
      </c>
      <c r="N20" s="80">
        <v>1</v>
      </c>
      <c r="O20" s="81" t="s">
        <v>100</v>
      </c>
      <c r="P20" s="80">
        <v>2</v>
      </c>
      <c r="R20" s="67" t="str">
        <f>($A$10)</f>
        <v>Füzy Csaba</v>
      </c>
      <c r="S20" s="67"/>
      <c r="V20" s="67"/>
      <c r="AE20" s="67"/>
      <c r="AF20" s="67"/>
      <c r="AG20" s="67"/>
      <c r="AH20" s="67"/>
      <c r="AI20" s="67"/>
      <c r="AJ20" s="67"/>
      <c r="AL20" s="67"/>
      <c r="AM20" s="67"/>
      <c r="AN20" s="67"/>
      <c r="AO20" s="67"/>
      <c r="AQ20" s="83"/>
    </row>
    <row r="21" spans="1:44" ht="3.75" customHeight="1" x14ac:dyDescent="0.4">
      <c r="A21" s="68"/>
      <c r="B21" s="76"/>
      <c r="C21" s="85"/>
      <c r="D21" s="86"/>
      <c r="E21" s="84"/>
      <c r="F21" s="84"/>
      <c r="G21" s="84"/>
      <c r="H21" s="84"/>
      <c r="I21" s="84"/>
      <c r="J21" s="84"/>
      <c r="K21" s="87"/>
      <c r="L21" s="87"/>
      <c r="M21" s="87"/>
      <c r="N21" s="84"/>
      <c r="O21" s="102"/>
      <c r="P21" s="103"/>
      <c r="Q21" s="102"/>
      <c r="R21" s="84"/>
      <c r="S21" s="84"/>
      <c r="T21" s="87"/>
      <c r="U21" s="87"/>
      <c r="V21" s="84"/>
      <c r="W21" s="87"/>
      <c r="X21" s="87"/>
      <c r="Y21" s="87"/>
      <c r="Z21" s="84"/>
      <c r="AA21" s="102"/>
      <c r="AB21" s="103"/>
      <c r="AC21" s="102"/>
      <c r="AD21" s="87"/>
      <c r="AE21" s="84"/>
      <c r="AF21" s="84"/>
      <c r="AG21" s="84"/>
    </row>
    <row r="22" spans="1:44" s="67" customFormat="1" ht="24.6" x14ac:dyDescent="0.4">
      <c r="A22" s="75">
        <v>3</v>
      </c>
      <c r="B22" s="76"/>
      <c r="D22" s="77"/>
      <c r="K22" s="78"/>
      <c r="L22" s="101" t="str">
        <f>($A$3)</f>
        <v>Szili Balázs</v>
      </c>
      <c r="M22" s="78"/>
      <c r="N22" s="80">
        <v>3</v>
      </c>
      <c r="O22" s="81" t="s">
        <v>100</v>
      </c>
      <c r="P22" s="80">
        <v>0</v>
      </c>
      <c r="R22" s="67" t="str">
        <f>($A$8)</f>
        <v>Potoczki János</v>
      </c>
      <c r="W22" s="78"/>
      <c r="AQ22" s="83"/>
    </row>
    <row r="23" spans="1:44" ht="20.399999999999999" x14ac:dyDescent="0.35">
      <c r="A23" s="68"/>
      <c r="B23" s="76"/>
      <c r="E23" s="67"/>
      <c r="F23" s="67"/>
      <c r="G23" s="67"/>
      <c r="H23" s="67"/>
      <c r="I23" s="67"/>
      <c r="J23" s="67"/>
      <c r="L23" s="101" t="str">
        <f>($A$4)</f>
        <v>Szirmay Endre</v>
      </c>
      <c r="N23" s="80">
        <v>0</v>
      </c>
      <c r="O23" s="81" t="s">
        <v>100</v>
      </c>
      <c r="P23" s="80">
        <v>0</v>
      </c>
      <c r="R23" s="67" t="str">
        <f>($A$7)</f>
        <v>Böcskei Barnabás</v>
      </c>
      <c r="S23" s="67"/>
      <c r="V23" s="67"/>
      <c r="AE23" s="67"/>
      <c r="AF23" s="67"/>
      <c r="AG23" s="67"/>
      <c r="AH23" s="67"/>
      <c r="AI23" s="67"/>
      <c r="AJ23" s="67"/>
      <c r="AL23" s="67"/>
      <c r="AM23" s="67"/>
      <c r="AN23" s="67"/>
      <c r="AO23" s="67"/>
      <c r="AQ23" s="83"/>
    </row>
    <row r="24" spans="1:44" ht="20.399999999999999" x14ac:dyDescent="0.35">
      <c r="A24" s="68"/>
      <c r="B24" s="76"/>
      <c r="D24" s="77"/>
      <c r="E24" s="67"/>
      <c r="F24" s="67"/>
      <c r="G24" s="67"/>
      <c r="H24" s="67"/>
      <c r="I24" s="67"/>
      <c r="J24" s="67"/>
      <c r="L24" s="101" t="str">
        <f>($A$5)</f>
        <v>Szegedi András</v>
      </c>
      <c r="N24" s="80">
        <v>0</v>
      </c>
      <c r="O24" s="81" t="s">
        <v>100</v>
      </c>
      <c r="P24" s="80">
        <v>0</v>
      </c>
      <c r="Q24" s="67"/>
      <c r="R24" s="67" t="str">
        <f>($A$6)</f>
        <v>Papp-Takács Sándor</v>
      </c>
      <c r="S24" s="67"/>
      <c r="V24" s="67"/>
      <c r="AE24" s="67"/>
      <c r="AF24" s="67"/>
      <c r="AG24" s="67"/>
      <c r="AH24" s="67"/>
      <c r="AI24" s="67"/>
      <c r="AJ24" s="67"/>
      <c r="AL24" s="67"/>
      <c r="AM24" s="67"/>
      <c r="AN24" s="67"/>
      <c r="AO24" s="67"/>
      <c r="AQ24" s="83"/>
      <c r="AR24" s="67"/>
    </row>
    <row r="25" spans="1:44" ht="20.399999999999999" x14ac:dyDescent="0.35">
      <c r="A25" s="68"/>
      <c r="B25" s="76"/>
      <c r="E25" s="67"/>
      <c r="F25" s="67"/>
      <c r="G25" s="67"/>
      <c r="H25" s="67"/>
      <c r="I25" s="67"/>
      <c r="J25" s="67"/>
      <c r="L25" s="101" t="str">
        <f>($A$9)</f>
        <v>Kondor Gábor</v>
      </c>
      <c r="N25" s="80">
        <v>0</v>
      </c>
      <c r="O25" s="81" t="s">
        <v>100</v>
      </c>
      <c r="P25" s="80">
        <v>0</v>
      </c>
      <c r="R25" s="67" t="str">
        <f>($A$10)</f>
        <v>Füzy Csaba</v>
      </c>
      <c r="S25" s="67"/>
      <c r="V25" s="67"/>
      <c r="AE25" s="67"/>
      <c r="AF25" s="67"/>
      <c r="AG25" s="67"/>
      <c r="AH25" s="67"/>
      <c r="AI25" s="67"/>
      <c r="AJ25" s="67"/>
      <c r="AL25" s="67"/>
      <c r="AM25" s="67"/>
      <c r="AN25" s="67"/>
      <c r="AO25" s="67"/>
      <c r="AQ25" s="83"/>
    </row>
    <row r="26" spans="1:44" ht="3.75" customHeight="1" x14ac:dyDescent="0.4">
      <c r="A26" s="68"/>
      <c r="B26" s="76"/>
      <c r="C26" s="85"/>
      <c r="D26" s="86"/>
      <c r="E26" s="84"/>
      <c r="F26" s="84"/>
      <c r="G26" s="84"/>
      <c r="H26" s="84"/>
      <c r="I26" s="84"/>
      <c r="J26" s="84"/>
      <c r="K26" s="87"/>
      <c r="L26" s="87"/>
      <c r="M26" s="87"/>
      <c r="N26" s="84"/>
      <c r="O26" s="102"/>
      <c r="P26" s="103"/>
      <c r="Q26" s="102"/>
      <c r="R26" s="84"/>
      <c r="S26" s="84"/>
      <c r="T26" s="87"/>
      <c r="U26" s="87"/>
      <c r="V26" s="84"/>
      <c r="W26" s="87"/>
      <c r="X26" s="87"/>
      <c r="Y26" s="87"/>
      <c r="Z26" s="84"/>
      <c r="AA26" s="102"/>
      <c r="AB26" s="103"/>
      <c r="AC26" s="102"/>
      <c r="AD26" s="87"/>
      <c r="AE26" s="84"/>
      <c r="AF26" s="84"/>
      <c r="AG26" s="84"/>
    </row>
    <row r="27" spans="1:44" s="67" customFormat="1" ht="24.6" x14ac:dyDescent="0.4">
      <c r="A27" s="75">
        <v>4</v>
      </c>
      <c r="B27" s="76"/>
      <c r="D27" s="77"/>
      <c r="K27" s="78"/>
      <c r="L27" s="101" t="str">
        <f>($A$3)</f>
        <v>Szili Balázs</v>
      </c>
      <c r="M27" s="78"/>
      <c r="N27" s="80">
        <v>4</v>
      </c>
      <c r="O27" s="81" t="s">
        <v>100</v>
      </c>
      <c r="P27" s="80">
        <v>0</v>
      </c>
      <c r="R27" s="67" t="str">
        <f>($A$7)</f>
        <v>Böcskei Barnabás</v>
      </c>
      <c r="W27" s="78"/>
      <c r="X27" s="78"/>
      <c r="Y27" s="78"/>
      <c r="AQ27" s="83"/>
    </row>
    <row r="28" spans="1:44" ht="21" x14ac:dyDescent="0.4">
      <c r="A28" s="68"/>
      <c r="B28" s="76"/>
      <c r="E28" s="67"/>
      <c r="F28" s="67"/>
      <c r="G28" s="67"/>
      <c r="H28" s="67"/>
      <c r="I28" s="67"/>
      <c r="J28" s="67"/>
      <c r="L28" s="101" t="str">
        <f>($A$4)</f>
        <v>Szirmay Endre</v>
      </c>
      <c r="N28" s="80">
        <v>3</v>
      </c>
      <c r="O28" s="81" t="s">
        <v>100</v>
      </c>
      <c r="P28" s="80">
        <v>0</v>
      </c>
      <c r="R28" s="67" t="str">
        <f>($A$6)</f>
        <v>Papp-Takács Sándor</v>
      </c>
      <c r="S28" s="67"/>
      <c r="V28" s="67"/>
      <c r="Z28" s="67"/>
      <c r="AA28" s="104"/>
      <c r="AB28" s="81"/>
      <c r="AC28" s="104"/>
      <c r="AE28" s="67"/>
      <c r="AF28" s="67"/>
      <c r="AG28" s="67"/>
      <c r="AH28" s="67"/>
      <c r="AI28" s="67"/>
      <c r="AJ28" s="67"/>
      <c r="AL28" s="67"/>
      <c r="AM28" s="67"/>
      <c r="AN28" s="67"/>
      <c r="AO28" s="67"/>
      <c r="AQ28" s="83"/>
    </row>
    <row r="29" spans="1:44" ht="21" x14ac:dyDescent="0.4">
      <c r="A29" s="68"/>
      <c r="B29" s="76"/>
      <c r="D29" s="77"/>
      <c r="E29" s="67"/>
      <c r="F29" s="67"/>
      <c r="G29" s="67"/>
      <c r="H29" s="67"/>
      <c r="I29" s="67"/>
      <c r="J29" s="67"/>
      <c r="L29" s="101" t="str">
        <f>($A$5)</f>
        <v>Szegedi András</v>
      </c>
      <c r="N29" s="80">
        <v>3</v>
      </c>
      <c r="O29" s="81" t="s">
        <v>100</v>
      </c>
      <c r="P29" s="80">
        <v>3</v>
      </c>
      <c r="Q29" s="67"/>
      <c r="R29" s="67" t="str">
        <f>($A$10)</f>
        <v>Füzy Csaba</v>
      </c>
      <c r="S29" s="67"/>
      <c r="V29" s="67"/>
      <c r="Z29" s="67"/>
      <c r="AA29" s="78"/>
      <c r="AB29" s="78"/>
      <c r="AC29" s="78"/>
      <c r="AE29" s="67"/>
      <c r="AF29" s="67"/>
      <c r="AG29" s="67"/>
      <c r="AH29" s="67"/>
      <c r="AI29" s="67"/>
      <c r="AJ29" s="67"/>
      <c r="AL29" s="67"/>
      <c r="AM29" s="67"/>
      <c r="AN29" s="67"/>
      <c r="AO29" s="67"/>
      <c r="AQ29" s="83"/>
      <c r="AR29" s="67"/>
    </row>
    <row r="30" spans="1:44" ht="21" x14ac:dyDescent="0.4">
      <c r="A30" s="68"/>
      <c r="B30" s="76"/>
      <c r="E30" s="67"/>
      <c r="F30" s="67"/>
      <c r="G30" s="67"/>
      <c r="H30" s="67"/>
      <c r="I30" s="67"/>
      <c r="J30" s="67"/>
      <c r="L30" s="101" t="str">
        <f>($A$8)</f>
        <v>Potoczki János</v>
      </c>
      <c r="N30" s="80">
        <v>1</v>
      </c>
      <c r="O30" s="81" t="s">
        <v>100</v>
      </c>
      <c r="P30" s="80">
        <v>0</v>
      </c>
      <c r="R30" s="67" t="str">
        <f>($A$9)</f>
        <v>Kondor Gábor</v>
      </c>
      <c r="S30" s="67"/>
      <c r="V30" s="67"/>
      <c r="Z30" s="67"/>
      <c r="AA30" s="104"/>
      <c r="AB30" s="81"/>
      <c r="AC30" s="104"/>
      <c r="AE30" s="67"/>
      <c r="AF30" s="67"/>
      <c r="AG30" s="67"/>
      <c r="AH30" s="67"/>
      <c r="AI30" s="67"/>
      <c r="AJ30" s="67"/>
      <c r="AL30" s="67"/>
      <c r="AM30" s="67"/>
      <c r="AN30" s="67"/>
      <c r="AO30" s="67"/>
      <c r="AQ30" s="83"/>
    </row>
    <row r="31" spans="1:44" ht="3.75" customHeight="1" x14ac:dyDescent="0.4">
      <c r="A31" s="68"/>
      <c r="B31" s="76"/>
      <c r="C31" s="85"/>
      <c r="D31" s="86"/>
      <c r="E31" s="84"/>
      <c r="F31" s="84"/>
      <c r="G31" s="84"/>
      <c r="H31" s="84"/>
      <c r="I31" s="84"/>
      <c r="J31" s="84"/>
      <c r="K31" s="87"/>
      <c r="L31" s="87"/>
      <c r="M31" s="87"/>
      <c r="N31" s="84"/>
      <c r="O31" s="102"/>
      <c r="P31" s="103"/>
      <c r="Q31" s="102"/>
      <c r="R31" s="84"/>
      <c r="S31" s="84"/>
      <c r="T31" s="87"/>
      <c r="U31" s="87"/>
      <c r="V31" s="84"/>
      <c r="W31" s="87"/>
      <c r="X31" s="87"/>
      <c r="Y31" s="87"/>
      <c r="Z31" s="84"/>
      <c r="AA31" s="102"/>
      <c r="AB31" s="103"/>
      <c r="AC31" s="102"/>
      <c r="AD31" s="87"/>
      <c r="AE31" s="84"/>
      <c r="AF31" s="84"/>
      <c r="AG31" s="84"/>
    </row>
    <row r="32" spans="1:44" s="67" customFormat="1" ht="24.6" x14ac:dyDescent="0.4">
      <c r="A32" s="75">
        <v>5</v>
      </c>
      <c r="B32" s="76"/>
      <c r="D32" s="77"/>
      <c r="K32" s="78"/>
      <c r="L32" s="101" t="str">
        <f>($A$3)</f>
        <v>Szili Balázs</v>
      </c>
      <c r="M32" s="78"/>
      <c r="N32" s="80">
        <v>4</v>
      </c>
      <c r="O32" s="81" t="s">
        <v>100</v>
      </c>
      <c r="P32" s="80">
        <v>3</v>
      </c>
      <c r="R32" s="67" t="str">
        <f>($A$6)</f>
        <v>Papp-Takács Sándor</v>
      </c>
      <c r="W32" s="78"/>
      <c r="X32" s="78"/>
      <c r="Y32" s="78"/>
      <c r="AQ32" s="83"/>
    </row>
    <row r="33" spans="1:44" ht="21" x14ac:dyDescent="0.4">
      <c r="A33" s="68"/>
      <c r="B33" s="76"/>
      <c r="E33" s="67"/>
      <c r="F33" s="67"/>
      <c r="G33" s="67"/>
      <c r="H33" s="67"/>
      <c r="I33" s="67"/>
      <c r="J33" s="67"/>
      <c r="L33" s="101" t="str">
        <f>($A$4)</f>
        <v>Szirmay Endre</v>
      </c>
      <c r="N33" s="80">
        <v>0</v>
      </c>
      <c r="O33" s="81" t="s">
        <v>100</v>
      </c>
      <c r="P33" s="80">
        <v>1</v>
      </c>
      <c r="R33" s="67" t="str">
        <f>($A$5)</f>
        <v>Szegedi András</v>
      </c>
      <c r="S33" s="67"/>
      <c r="V33" s="67"/>
      <c r="Z33" s="67"/>
      <c r="AA33" s="104"/>
      <c r="AB33" s="81"/>
      <c r="AC33" s="104"/>
      <c r="AE33" s="67"/>
      <c r="AF33" s="67"/>
      <c r="AG33" s="67"/>
      <c r="AH33" s="67"/>
      <c r="AI33" s="67"/>
      <c r="AJ33" s="67"/>
      <c r="AL33" s="67"/>
      <c r="AM33" s="67"/>
      <c r="AN33" s="67"/>
      <c r="AO33" s="67"/>
      <c r="AQ33" s="83"/>
    </row>
    <row r="34" spans="1:44" ht="21" x14ac:dyDescent="0.4">
      <c r="A34" s="68"/>
      <c r="B34" s="76"/>
      <c r="D34" s="77"/>
      <c r="E34" s="67"/>
      <c r="F34" s="67"/>
      <c r="G34" s="67"/>
      <c r="H34" s="67"/>
      <c r="I34" s="67"/>
      <c r="J34" s="67"/>
      <c r="L34" s="101" t="str">
        <f>($A$7)</f>
        <v>Böcskei Barnabás</v>
      </c>
      <c r="N34" s="80">
        <v>1</v>
      </c>
      <c r="O34" s="81" t="s">
        <v>100</v>
      </c>
      <c r="P34" s="80">
        <v>3</v>
      </c>
      <c r="Q34" s="67"/>
      <c r="R34" s="67" t="str">
        <f>($A$9)</f>
        <v>Kondor Gábor</v>
      </c>
      <c r="S34" s="67"/>
      <c r="V34" s="67"/>
      <c r="Z34" s="67"/>
      <c r="AA34" s="78"/>
      <c r="AB34" s="78"/>
      <c r="AC34" s="78"/>
      <c r="AE34" s="67"/>
      <c r="AF34" s="67"/>
      <c r="AG34" s="67"/>
      <c r="AH34" s="67"/>
      <c r="AI34" s="67"/>
      <c r="AJ34" s="67"/>
      <c r="AL34" s="67"/>
      <c r="AM34" s="67"/>
      <c r="AN34" s="67"/>
      <c r="AO34" s="67"/>
      <c r="AQ34" s="83"/>
      <c r="AR34" s="67"/>
    </row>
    <row r="35" spans="1:44" ht="21" x14ac:dyDescent="0.4">
      <c r="A35" s="68"/>
      <c r="B35" s="76"/>
      <c r="E35" s="67"/>
      <c r="F35" s="67"/>
      <c r="G35" s="67"/>
      <c r="H35" s="67"/>
      <c r="I35" s="67"/>
      <c r="J35" s="67"/>
      <c r="L35" s="101" t="str">
        <f>($A$8)</f>
        <v>Potoczki János</v>
      </c>
      <c r="N35" s="80">
        <v>0</v>
      </c>
      <c r="O35" s="81" t="s">
        <v>100</v>
      </c>
      <c r="P35" s="80">
        <v>0</v>
      </c>
      <c r="R35" s="67" t="str">
        <f>($A$10)</f>
        <v>Füzy Csaba</v>
      </c>
      <c r="S35" s="67"/>
      <c r="V35" s="67"/>
      <c r="Z35" s="67"/>
      <c r="AA35" s="104"/>
      <c r="AB35" s="81"/>
      <c r="AC35" s="104"/>
      <c r="AE35" s="67"/>
      <c r="AF35" s="67"/>
      <c r="AG35" s="67"/>
      <c r="AH35" s="67"/>
      <c r="AI35" s="67"/>
      <c r="AJ35" s="67"/>
      <c r="AL35" s="67"/>
      <c r="AM35" s="67"/>
      <c r="AN35" s="67"/>
      <c r="AO35" s="67"/>
      <c r="AQ35" s="83"/>
    </row>
    <row r="36" spans="1:44" ht="3.75" customHeight="1" x14ac:dyDescent="0.4">
      <c r="A36" s="68"/>
      <c r="B36" s="76"/>
      <c r="C36" s="85"/>
      <c r="D36" s="86"/>
      <c r="E36" s="84"/>
      <c r="F36" s="84"/>
      <c r="G36" s="84"/>
      <c r="H36" s="84"/>
      <c r="I36" s="84"/>
      <c r="J36" s="84"/>
      <c r="K36" s="87"/>
      <c r="L36" s="87"/>
      <c r="M36" s="87"/>
      <c r="N36" s="84"/>
      <c r="O36" s="102"/>
      <c r="P36" s="103"/>
      <c r="Q36" s="102"/>
      <c r="R36" s="84"/>
      <c r="S36" s="84"/>
      <c r="T36" s="87"/>
      <c r="U36" s="87"/>
      <c r="V36" s="84"/>
      <c r="W36" s="87"/>
      <c r="X36" s="87"/>
      <c r="Y36" s="87"/>
      <c r="Z36" s="84"/>
      <c r="AA36" s="102"/>
      <c r="AB36" s="103"/>
      <c r="AC36" s="102"/>
      <c r="AD36" s="87"/>
      <c r="AE36" s="84"/>
      <c r="AF36" s="84"/>
      <c r="AG36" s="84"/>
    </row>
    <row r="37" spans="1:44" s="67" customFormat="1" ht="24.6" x14ac:dyDescent="0.4">
      <c r="A37" s="75">
        <v>6</v>
      </c>
      <c r="B37" s="76"/>
      <c r="D37" s="77"/>
      <c r="K37" s="78"/>
      <c r="L37" s="101" t="str">
        <f>($A$3)</f>
        <v>Szili Balázs</v>
      </c>
      <c r="M37" s="78"/>
      <c r="N37" s="80">
        <v>3</v>
      </c>
      <c r="O37" s="81" t="s">
        <v>100</v>
      </c>
      <c r="P37" s="80">
        <v>0</v>
      </c>
      <c r="R37" s="67" t="str">
        <f>($A$5)</f>
        <v>Szegedi András</v>
      </c>
      <c r="W37" s="78"/>
      <c r="X37" s="78"/>
      <c r="Y37" s="78"/>
      <c r="AQ37" s="83"/>
    </row>
    <row r="38" spans="1:44" ht="21" x14ac:dyDescent="0.4">
      <c r="A38" s="68"/>
      <c r="B38" s="76"/>
      <c r="E38" s="67"/>
      <c r="F38" s="67"/>
      <c r="G38" s="67"/>
      <c r="H38" s="67"/>
      <c r="I38" s="67"/>
      <c r="J38" s="67"/>
      <c r="L38" s="101" t="str">
        <f>($A$4)</f>
        <v>Szirmay Endre</v>
      </c>
      <c r="N38" s="80">
        <v>1</v>
      </c>
      <c r="O38" s="81" t="s">
        <v>100</v>
      </c>
      <c r="P38" s="80">
        <v>1</v>
      </c>
      <c r="R38" s="67" t="str">
        <f>($A$10)</f>
        <v>Füzy Csaba</v>
      </c>
      <c r="S38" s="67"/>
      <c r="V38" s="67"/>
      <c r="Z38" s="67"/>
      <c r="AA38" s="104"/>
      <c r="AB38" s="81"/>
      <c r="AC38" s="104"/>
      <c r="AE38" s="67"/>
      <c r="AF38" s="67"/>
      <c r="AG38" s="67"/>
      <c r="AH38" s="67"/>
      <c r="AI38" s="67"/>
      <c r="AJ38" s="67"/>
      <c r="AL38" s="67"/>
      <c r="AM38" s="67"/>
      <c r="AN38" s="67"/>
      <c r="AO38" s="67"/>
      <c r="AQ38" s="83"/>
    </row>
    <row r="39" spans="1:44" ht="21" x14ac:dyDescent="0.4">
      <c r="A39" s="68"/>
      <c r="B39" s="76"/>
      <c r="D39" s="77"/>
      <c r="E39" s="67"/>
      <c r="F39" s="67"/>
      <c r="G39" s="67"/>
      <c r="H39" s="67"/>
      <c r="I39" s="67"/>
      <c r="J39" s="67"/>
      <c r="L39" s="101" t="str">
        <f>($A$6)</f>
        <v>Papp-Takács Sándor</v>
      </c>
      <c r="N39" s="80">
        <v>2</v>
      </c>
      <c r="O39" s="81" t="s">
        <v>100</v>
      </c>
      <c r="P39" s="80">
        <v>1</v>
      </c>
      <c r="Q39" s="67"/>
      <c r="R39" s="67" t="str">
        <f>($A$9)</f>
        <v>Kondor Gábor</v>
      </c>
      <c r="S39" s="67"/>
      <c r="V39" s="67"/>
      <c r="Z39" s="67"/>
      <c r="AA39" s="78"/>
      <c r="AB39" s="78"/>
      <c r="AC39" s="78"/>
      <c r="AE39" s="67"/>
      <c r="AF39" s="67"/>
      <c r="AG39" s="67"/>
      <c r="AH39" s="67"/>
      <c r="AI39" s="67"/>
      <c r="AJ39" s="67"/>
      <c r="AL39" s="67"/>
      <c r="AM39" s="67"/>
      <c r="AN39" s="67"/>
      <c r="AO39" s="67"/>
      <c r="AQ39" s="83"/>
      <c r="AR39" s="67"/>
    </row>
    <row r="40" spans="1:44" ht="21" x14ac:dyDescent="0.4">
      <c r="A40" s="68"/>
      <c r="B40" s="76"/>
      <c r="E40" s="67"/>
      <c r="F40" s="67"/>
      <c r="G40" s="67"/>
      <c r="H40" s="67"/>
      <c r="I40" s="67"/>
      <c r="J40" s="67"/>
      <c r="L40" s="101" t="str">
        <f>($A$7)</f>
        <v>Böcskei Barnabás</v>
      </c>
      <c r="N40" s="80">
        <v>1</v>
      </c>
      <c r="O40" s="81" t="s">
        <v>100</v>
      </c>
      <c r="P40" s="80">
        <v>1</v>
      </c>
      <c r="R40" s="67" t="str">
        <f>($A$8)</f>
        <v>Potoczki János</v>
      </c>
      <c r="S40" s="67"/>
      <c r="V40" s="67"/>
      <c r="Z40" s="67"/>
      <c r="AA40" s="104"/>
      <c r="AB40" s="81"/>
      <c r="AC40" s="104"/>
      <c r="AE40" s="67"/>
      <c r="AF40" s="67"/>
      <c r="AG40" s="67"/>
      <c r="AH40" s="67"/>
      <c r="AI40" s="67"/>
      <c r="AJ40" s="67"/>
      <c r="AL40" s="67"/>
      <c r="AM40" s="67"/>
      <c r="AN40" s="67"/>
      <c r="AO40" s="67"/>
      <c r="AQ40" s="83"/>
    </row>
    <row r="41" spans="1:44" ht="3.75" customHeight="1" x14ac:dyDescent="0.4">
      <c r="A41" s="68"/>
      <c r="B41" s="76"/>
      <c r="C41" s="85"/>
      <c r="D41" s="86"/>
      <c r="E41" s="84"/>
      <c r="F41" s="84"/>
      <c r="G41" s="84"/>
      <c r="H41" s="84"/>
      <c r="I41" s="84"/>
      <c r="J41" s="84"/>
      <c r="K41" s="87"/>
      <c r="L41" s="87"/>
      <c r="M41" s="87"/>
      <c r="N41" s="84"/>
      <c r="O41" s="102"/>
      <c r="P41" s="103"/>
      <c r="Q41" s="102"/>
      <c r="R41" s="84"/>
      <c r="S41" s="84"/>
      <c r="T41" s="87"/>
      <c r="U41" s="87"/>
      <c r="V41" s="84"/>
      <c r="W41" s="87"/>
      <c r="X41" s="87"/>
      <c r="Y41" s="87"/>
      <c r="Z41" s="84"/>
      <c r="AA41" s="102"/>
      <c r="AB41" s="103"/>
      <c r="AC41" s="102"/>
      <c r="AD41" s="87"/>
      <c r="AE41" s="84"/>
      <c r="AF41" s="84"/>
      <c r="AG41" s="84"/>
    </row>
    <row r="42" spans="1:44" s="67" customFormat="1" ht="24.6" x14ac:dyDescent="0.4">
      <c r="A42" s="75">
        <v>1</v>
      </c>
      <c r="B42" s="76"/>
      <c r="D42" s="77"/>
      <c r="K42" s="78"/>
      <c r="L42" s="101" t="str">
        <f>($A$3)</f>
        <v>Szili Balázs</v>
      </c>
      <c r="M42" s="78"/>
      <c r="N42" s="80">
        <v>1</v>
      </c>
      <c r="O42" s="81" t="s">
        <v>100</v>
      </c>
      <c r="P42" s="80">
        <v>2</v>
      </c>
      <c r="R42" s="67" t="str">
        <f>($A$4)</f>
        <v>Szirmay Endre</v>
      </c>
      <c r="W42" s="78"/>
      <c r="X42" s="78"/>
      <c r="Y42" s="78"/>
      <c r="AQ42" s="83"/>
    </row>
    <row r="43" spans="1:44" ht="21" x14ac:dyDescent="0.4">
      <c r="A43" s="68"/>
      <c r="B43" s="76"/>
      <c r="E43" s="67"/>
      <c r="F43" s="67"/>
      <c r="G43" s="67"/>
      <c r="H43" s="67"/>
      <c r="I43" s="67"/>
      <c r="J43" s="67"/>
      <c r="L43" s="101" t="str">
        <f>($A$5)</f>
        <v>Szegedi András</v>
      </c>
      <c r="N43" s="80">
        <v>0</v>
      </c>
      <c r="O43" s="81" t="s">
        <v>100</v>
      </c>
      <c r="P43" s="80">
        <v>0</v>
      </c>
      <c r="R43" s="67" t="str">
        <f>($A$9)</f>
        <v>Kondor Gábor</v>
      </c>
      <c r="S43" s="67"/>
      <c r="V43" s="67"/>
      <c r="Z43" s="67"/>
      <c r="AA43" s="104"/>
      <c r="AB43" s="81"/>
      <c r="AC43" s="104"/>
      <c r="AE43" s="67"/>
      <c r="AF43" s="67"/>
      <c r="AG43" s="67"/>
      <c r="AH43" s="67"/>
      <c r="AI43" s="67"/>
      <c r="AJ43" s="67"/>
      <c r="AL43" s="67"/>
      <c r="AM43" s="67"/>
      <c r="AN43" s="67"/>
      <c r="AO43" s="67"/>
      <c r="AQ43" s="83"/>
    </row>
    <row r="44" spans="1:44" ht="21" x14ac:dyDescent="0.4">
      <c r="A44" s="68"/>
      <c r="B44" s="76"/>
      <c r="D44" s="77"/>
      <c r="E44" s="67"/>
      <c r="F44" s="67"/>
      <c r="G44" s="67"/>
      <c r="H44" s="67"/>
      <c r="I44" s="67"/>
      <c r="J44" s="67"/>
      <c r="L44" s="101" t="str">
        <f>($A$6)</f>
        <v>Papp-Takács Sándor</v>
      </c>
      <c r="N44" s="80">
        <v>1</v>
      </c>
      <c r="O44" s="81" t="s">
        <v>100</v>
      </c>
      <c r="P44" s="80">
        <v>2</v>
      </c>
      <c r="Q44" s="67"/>
      <c r="R44" s="67" t="str">
        <f>($A$8)</f>
        <v>Potoczki János</v>
      </c>
      <c r="S44" s="67"/>
      <c r="V44" s="67"/>
      <c r="Z44" s="67"/>
      <c r="AA44" s="78"/>
      <c r="AB44" s="78"/>
      <c r="AC44" s="78"/>
      <c r="AE44" s="67"/>
      <c r="AF44" s="67"/>
      <c r="AG44" s="67"/>
      <c r="AH44" s="67"/>
      <c r="AI44" s="67"/>
      <c r="AJ44" s="67"/>
      <c r="AL44" s="67"/>
      <c r="AM44" s="67"/>
      <c r="AN44" s="67"/>
      <c r="AO44" s="67"/>
      <c r="AQ44" s="83"/>
      <c r="AR44" s="67"/>
    </row>
    <row r="45" spans="1:44" ht="21" x14ac:dyDescent="0.4">
      <c r="A45" s="68"/>
      <c r="B45" s="76"/>
      <c r="E45" s="67"/>
      <c r="F45" s="67"/>
      <c r="G45" s="67"/>
      <c r="H45" s="67"/>
      <c r="I45" s="67"/>
      <c r="J45" s="67"/>
      <c r="L45" s="101" t="str">
        <f>($A$7)</f>
        <v>Böcskei Barnabás</v>
      </c>
      <c r="N45" s="80">
        <v>1</v>
      </c>
      <c r="O45" s="81" t="s">
        <v>100</v>
      </c>
      <c r="P45" s="80">
        <v>1</v>
      </c>
      <c r="R45" s="67" t="str">
        <f>($A$10)</f>
        <v>Füzy Csaba</v>
      </c>
      <c r="S45" s="67"/>
      <c r="V45" s="67"/>
      <c r="Z45" s="67"/>
      <c r="AA45" s="104"/>
      <c r="AB45" s="81"/>
      <c r="AC45" s="104"/>
      <c r="AE45" s="67"/>
      <c r="AF45" s="67"/>
      <c r="AG45" s="67"/>
      <c r="AH45" s="67"/>
      <c r="AI45" s="67"/>
      <c r="AJ45" s="67"/>
      <c r="AL45" s="67"/>
      <c r="AM45" s="67"/>
      <c r="AN45" s="67"/>
      <c r="AO45" s="67"/>
      <c r="AQ45" s="83"/>
    </row>
    <row r="46" spans="1:44" ht="3.75" customHeight="1" x14ac:dyDescent="0.4">
      <c r="A46" s="68"/>
      <c r="B46" s="76"/>
      <c r="C46" s="85"/>
      <c r="D46" s="86"/>
      <c r="E46" s="84"/>
      <c r="F46" s="84"/>
      <c r="G46" s="84"/>
      <c r="H46" s="84"/>
      <c r="I46" s="84"/>
      <c r="J46" s="84"/>
      <c r="K46" s="87"/>
      <c r="L46" s="87"/>
      <c r="M46" s="87"/>
      <c r="N46" s="84"/>
      <c r="O46" s="102"/>
      <c r="P46" s="103"/>
      <c r="Q46" s="102"/>
      <c r="R46" s="84"/>
      <c r="S46" s="84"/>
      <c r="T46" s="87"/>
      <c r="U46" s="87"/>
      <c r="V46" s="84"/>
      <c r="W46" s="87"/>
      <c r="X46" s="87"/>
      <c r="Y46" s="87"/>
      <c r="Z46" s="84"/>
      <c r="AA46" s="102"/>
      <c r="AB46" s="103"/>
      <c r="AC46" s="102"/>
      <c r="AD46" s="87"/>
      <c r="AE46" s="84"/>
      <c r="AF46" s="84"/>
      <c r="AG46" s="84"/>
    </row>
  </sheetData>
  <mergeCells count="9">
    <mergeCell ref="AI1:AO1"/>
    <mergeCell ref="B2:E2"/>
    <mergeCell ref="F2:I2"/>
    <mergeCell ref="J2:M2"/>
    <mergeCell ref="N2:Q2"/>
    <mergeCell ref="R2:U2"/>
    <mergeCell ref="V2:Y2"/>
    <mergeCell ref="Z2:AC2"/>
    <mergeCell ref="AD2:AG2"/>
  </mergeCells>
  <conditionalFormatting sqref="E4:E10 I3 I5:I10 M3:M4 M6:M10 Q3:Q5 Q7:Q10 U3:U6 U8:U10 Y3:Y7 Y9:Y10 AC3:AC8 AC10 AG3:AG9">
    <cfRule type="cellIs" dxfId="17" priority="2" operator="equal">
      <formula>"g"</formula>
    </cfRule>
    <cfRule type="cellIs" dxfId="16" priority="3" operator="equal">
      <formula>"d"</formula>
    </cfRule>
    <cfRule type="cellIs" dxfId="15" priority="4" operator="equal">
      <formula>"v"</formula>
    </cfRule>
  </conditionalFormatting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&amp;COldal &amp;P</oddFooter>
  </headerFooter>
  <rowBreaks count="1" manualBreakCount="1">
    <brk id="26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67"/>
  <sheetViews>
    <sheetView zoomScale="110" zoomScaleNormal="110" workbookViewId="0">
      <selection activeCell="N1" sqref="N1"/>
    </sheetView>
  </sheetViews>
  <sheetFormatPr defaultRowHeight="13.2" x14ac:dyDescent="0.25"/>
  <cols>
    <col min="1" max="1" width="19.88671875" customWidth="1"/>
    <col min="2" max="41" width="2.6640625" customWidth="1"/>
    <col min="42" max="42" width="1.33203125" customWidth="1"/>
    <col min="43" max="46" width="2.6640625" customWidth="1"/>
    <col min="47" max="48" width="3.44140625" customWidth="1"/>
    <col min="49" max="49" width="3.5546875" customWidth="1"/>
    <col min="50" max="50" width="0.88671875" customWidth="1"/>
    <col min="51" max="51" width="3.88671875" customWidth="1"/>
    <col min="52" max="52" width="0.88671875" customWidth="1"/>
    <col min="53" max="53" width="3.88671875" customWidth="1"/>
    <col min="54" max="1025" width="2.6640625" customWidth="1"/>
  </cols>
  <sheetData>
    <row r="1" spans="1:53" ht="15.6" x14ac:dyDescent="0.3">
      <c r="A1" s="17" t="s">
        <v>114</v>
      </c>
      <c r="B1" s="87"/>
      <c r="AQ1" s="5">
        <v>43639</v>
      </c>
      <c r="AR1" s="5"/>
      <c r="AS1" s="5"/>
      <c r="AT1" s="5"/>
      <c r="AU1" s="5"/>
      <c r="AV1" s="5"/>
      <c r="AW1" s="5"/>
      <c r="AY1" s="19"/>
      <c r="AZ1" s="20"/>
    </row>
    <row r="2" spans="1:53" ht="33.75" customHeight="1" x14ac:dyDescent="0.25">
      <c r="A2" s="105" t="s">
        <v>1</v>
      </c>
      <c r="B2" s="2" t="str">
        <f>(A3)</f>
        <v>Csekei Zoltán</v>
      </c>
      <c r="C2" s="2"/>
      <c r="D2" s="2"/>
      <c r="E2" s="2"/>
      <c r="F2" s="3" t="str">
        <f>(A4)</f>
        <v>Kondor Balázs</v>
      </c>
      <c r="G2" s="3"/>
      <c r="H2" s="3"/>
      <c r="I2" s="3"/>
      <c r="J2" s="3" t="str">
        <f>(A5)</f>
        <v>Németh Károly</v>
      </c>
      <c r="K2" s="3"/>
      <c r="L2" s="3"/>
      <c r="M2" s="3"/>
      <c r="N2" s="3" t="str">
        <f>(A6)</f>
        <v>Angler Lajos</v>
      </c>
      <c r="O2" s="3"/>
      <c r="P2" s="3"/>
      <c r="Q2" s="3"/>
      <c r="R2" s="3" t="str">
        <f>(A7)</f>
        <v>Serák György</v>
      </c>
      <c r="S2" s="3"/>
      <c r="T2" s="3"/>
      <c r="U2" s="3"/>
      <c r="V2" s="3" t="str">
        <f>(A8)</f>
        <v>Gyozsán Zoltán</v>
      </c>
      <c r="W2" s="3"/>
      <c r="X2" s="3"/>
      <c r="Y2" s="3"/>
      <c r="Z2" s="3" t="str">
        <f>(A9)</f>
        <v>Böcskei Imre</v>
      </c>
      <c r="AA2" s="3"/>
      <c r="AB2" s="3"/>
      <c r="AC2" s="3"/>
      <c r="AD2" s="3" t="str">
        <f>(A10)</f>
        <v>Benkő János</v>
      </c>
      <c r="AE2" s="3"/>
      <c r="AF2" s="3"/>
      <c r="AG2" s="3"/>
      <c r="AH2" s="3" t="str">
        <f>(A11)</f>
        <v xml:space="preserve">Fejes Ferenc  </v>
      </c>
      <c r="AI2" s="3"/>
      <c r="AJ2" s="3"/>
      <c r="AK2" s="3"/>
      <c r="AL2" s="3" t="str">
        <f>(A12)</f>
        <v>Theodos Sándor</v>
      </c>
      <c r="AM2" s="3"/>
      <c r="AN2" s="3"/>
      <c r="AO2" s="3"/>
      <c r="AP2" s="22"/>
      <c r="AQ2" s="96" t="s">
        <v>91</v>
      </c>
      <c r="AR2" s="24" t="s">
        <v>92</v>
      </c>
      <c r="AS2" s="24" t="s">
        <v>93</v>
      </c>
      <c r="AT2" s="24" t="s">
        <v>94</v>
      </c>
      <c r="AU2" s="24" t="s">
        <v>95</v>
      </c>
      <c r="AV2" s="24" t="s">
        <v>96</v>
      </c>
      <c r="AW2" s="97" t="s">
        <v>97</v>
      </c>
      <c r="AY2" s="27" t="s">
        <v>98</v>
      </c>
      <c r="AZ2" s="98"/>
      <c r="BA2" s="29" t="s">
        <v>99</v>
      </c>
    </row>
    <row r="3" spans="1:53" ht="15.6" x14ac:dyDescent="0.3">
      <c r="A3" s="30" t="s">
        <v>50</v>
      </c>
      <c r="B3" s="31"/>
      <c r="C3" s="32"/>
      <c r="D3" s="32"/>
      <c r="E3" s="32"/>
      <c r="F3" s="33">
        <v>9</v>
      </c>
      <c r="G3" s="34">
        <f>(N62)</f>
        <v>3</v>
      </c>
      <c r="H3" s="34">
        <f>(P62)</f>
        <v>0</v>
      </c>
      <c r="I3" s="35" t="str">
        <f>IF(G3=".","-",IF(G3&gt;H3,"g",IF(G3=H3,"d","v")))</f>
        <v>g</v>
      </c>
      <c r="J3" s="33">
        <v>8</v>
      </c>
      <c r="K3" s="34">
        <f>(N56)</f>
        <v>0</v>
      </c>
      <c r="L3" s="34">
        <f>(P56)</f>
        <v>0</v>
      </c>
      <c r="M3" s="35" t="str">
        <f>IF(K3=".","-",IF(K3&gt;L3,"g",IF(K3=L3,"d","v")))</f>
        <v>d</v>
      </c>
      <c r="N3" s="33">
        <v>7</v>
      </c>
      <c r="O3" s="34">
        <f>(N50)</f>
        <v>1</v>
      </c>
      <c r="P3" s="34">
        <f>(P50)</f>
        <v>0</v>
      </c>
      <c r="Q3" s="35" t="str">
        <f>IF(O3=".","-",IF(O3&gt;P3,"g",IF(O3=P3,"d","v")))</f>
        <v>g</v>
      </c>
      <c r="R3" s="33">
        <v>6</v>
      </c>
      <c r="S3" s="34">
        <f>(N44)</f>
        <v>1</v>
      </c>
      <c r="T3" s="34">
        <f>(P44)</f>
        <v>1</v>
      </c>
      <c r="U3" s="35" t="str">
        <f>IF(S3=".","-",IF(S3&gt;T3,"g",IF(S3=T3,"d","v")))</f>
        <v>d</v>
      </c>
      <c r="V3" s="33">
        <v>5</v>
      </c>
      <c r="W3" s="34">
        <f>(N38)</f>
        <v>2</v>
      </c>
      <c r="X3" s="34">
        <f>(P38)</f>
        <v>0</v>
      </c>
      <c r="Y3" s="35" t="str">
        <f>IF(W3=".","-",IF(W3&gt;X3,"g",IF(W3=X3,"d","v")))</f>
        <v>g</v>
      </c>
      <c r="Z3" s="33">
        <v>4</v>
      </c>
      <c r="AA3" s="34">
        <f>(N32)</f>
        <v>0</v>
      </c>
      <c r="AB3" s="34">
        <f>(P32)</f>
        <v>0</v>
      </c>
      <c r="AC3" s="35" t="str">
        <f t="shared" ref="AC3:AC8" si="0">IF(AA3=".","-",IF(AA3&gt;AB3,"g",IF(AA3=AB3,"d","v")))</f>
        <v>d</v>
      </c>
      <c r="AD3" s="33">
        <v>3</v>
      </c>
      <c r="AE3" s="34">
        <f>(N26)</f>
        <v>0</v>
      </c>
      <c r="AF3" s="34">
        <f>(P26)</f>
        <v>0</v>
      </c>
      <c r="AG3" s="35" t="str">
        <f t="shared" ref="AG3:AG9" si="1">IF(AE3=".","-",IF(AE3&gt;AF3,"g",IF(AE3=AF3,"d","v")))</f>
        <v>d</v>
      </c>
      <c r="AH3" s="33">
        <v>2</v>
      </c>
      <c r="AI3" s="34">
        <f>(N20)</f>
        <v>3</v>
      </c>
      <c r="AJ3" s="34">
        <f>(P20)</f>
        <v>1</v>
      </c>
      <c r="AK3" s="35" t="str">
        <f t="shared" ref="AK3:AK10" si="2">IF(AI3=".","-",IF(AI3&gt;AJ3,"g",IF(AI3=AJ3,"d","v")))</f>
        <v>g</v>
      </c>
      <c r="AL3" s="33">
        <v>1</v>
      </c>
      <c r="AM3" s="34">
        <f>(N14)</f>
        <v>1</v>
      </c>
      <c r="AN3" s="34">
        <f>(P14)</f>
        <v>0</v>
      </c>
      <c r="AO3" s="35" t="str">
        <f t="shared" ref="AO3:AO11" si="3">IF(AM3=".","-",IF(AM3&gt;AN3,"g",IF(AM3=AN3,"d","v")))</f>
        <v>g</v>
      </c>
      <c r="AP3" s="36"/>
      <c r="AQ3" s="37">
        <f t="shared" ref="AQ3:AQ12" si="4">SUM(AR3:AT3)</f>
        <v>9</v>
      </c>
      <c r="AR3" s="38">
        <f t="shared" ref="AR3:AR12" si="5">COUNTIF(B3:AO3,"g")</f>
        <v>5</v>
      </c>
      <c r="AS3" s="38">
        <f t="shared" ref="AS3:AS12" si="6">COUNTIF(B3:AO3,"d")</f>
        <v>4</v>
      </c>
      <c r="AT3" s="38">
        <f t="shared" ref="AT3:AT12" si="7">COUNTIF(B3:AO3,"v")</f>
        <v>0</v>
      </c>
      <c r="AU3" s="39">
        <f>SUM(IF(O3&lt;&gt;".",O3)+IF(S3&lt;&gt;".",S3)+IF(W3&lt;&gt;".",W3)+IF(AA3&lt;&gt;".",AA3)+IF(AE3&lt;&gt;".",AE3)+IF(AI3&lt;&gt;".",AI3)+IF(AM3&lt;&gt;".",AM3)+IF(G3&lt;&gt;".",G3)+IF(K3&lt;&gt;".",K3))</f>
        <v>11</v>
      </c>
      <c r="AV3" s="39">
        <f>SUM(IF(P3&lt;&gt;".",P3)+IF(T3&lt;&gt;".",T3)+IF(X3&lt;&gt;".",X3)+IF(AB3&lt;&gt;".",AB3)+IF(AF3&lt;&gt;".",AF3)+IF(AJ3&lt;&gt;".",AJ3)+IF(AN3&lt;&gt;".",AN3)+IF(H3&lt;&gt;".",H3)+IF(L3&lt;&gt;".",L3))</f>
        <v>2</v>
      </c>
      <c r="AW3" s="40">
        <f t="shared" ref="AW3:AW12" si="8">SUM(AR3*3+AS3*1)</f>
        <v>19</v>
      </c>
      <c r="AX3" s="67"/>
      <c r="AY3" s="42">
        <f t="shared" ref="AY3:AY12" si="9">RANK(AW3,$AW$3:$AW$12,0)</f>
        <v>2</v>
      </c>
      <c r="AZ3" s="99"/>
      <c r="BA3" s="44">
        <f t="shared" ref="BA3:BA12" si="10">SUM(AU3-AV3)</f>
        <v>9</v>
      </c>
    </row>
    <row r="4" spans="1:53" ht="15.6" x14ac:dyDescent="0.3">
      <c r="A4" s="45" t="s">
        <v>89</v>
      </c>
      <c r="B4" s="46">
        <v>9</v>
      </c>
      <c r="C4" s="47">
        <f>(P62)</f>
        <v>0</v>
      </c>
      <c r="D4" s="47">
        <f>(N62)</f>
        <v>3</v>
      </c>
      <c r="E4" s="106" t="str">
        <f t="shared" ref="E4:E12" si="11">IF(C4=".","-",IF(C4&gt;D4,"g",IF(C4=D4,"d","v")))</f>
        <v>v</v>
      </c>
      <c r="F4" s="49"/>
      <c r="G4" s="50"/>
      <c r="H4" s="50"/>
      <c r="I4" s="50"/>
      <c r="J4" s="46">
        <v>7</v>
      </c>
      <c r="K4" s="47">
        <f>(N51)</f>
        <v>0</v>
      </c>
      <c r="L4" s="47">
        <f>(P51)</f>
        <v>0</v>
      </c>
      <c r="M4" s="48" t="str">
        <f>IF(K4=".","-",IF(K4&gt;L4,"g",IF(K4=L4,"d","v")))</f>
        <v>d</v>
      </c>
      <c r="N4" s="46">
        <v>6</v>
      </c>
      <c r="O4" s="47">
        <f>(N45)</f>
        <v>4</v>
      </c>
      <c r="P4" s="47">
        <f>(P45)</f>
        <v>2</v>
      </c>
      <c r="Q4" s="48" t="str">
        <f>IF(O4=".","-",IF(O4&gt;P4,"g",IF(O4=P4,"d","v")))</f>
        <v>g</v>
      </c>
      <c r="R4" s="46">
        <v>5</v>
      </c>
      <c r="S4" s="47">
        <f>(N39)</f>
        <v>4</v>
      </c>
      <c r="T4" s="47">
        <f>(P39)</f>
        <v>2</v>
      </c>
      <c r="U4" s="48" t="str">
        <f>IF(S4=".","-",IF(S4&gt;T4,"g",IF(S4=T4,"d","v")))</f>
        <v>g</v>
      </c>
      <c r="V4" s="46">
        <v>4</v>
      </c>
      <c r="W4" s="47">
        <f>(P33)</f>
        <v>3</v>
      </c>
      <c r="X4" s="47">
        <f>(N33)</f>
        <v>0</v>
      </c>
      <c r="Y4" s="48" t="str">
        <f>IF(W4=".","-",IF(W4&gt;X4,"g",IF(W4=X4,"d","v")))</f>
        <v>g</v>
      </c>
      <c r="Z4" s="46">
        <v>3</v>
      </c>
      <c r="AA4" s="47">
        <f>(N27)</f>
        <v>1</v>
      </c>
      <c r="AB4" s="47">
        <f>(P27)</f>
        <v>3</v>
      </c>
      <c r="AC4" s="48" t="str">
        <f t="shared" si="0"/>
        <v>v</v>
      </c>
      <c r="AD4" s="46">
        <v>2</v>
      </c>
      <c r="AE4" s="47">
        <f>(N21)</f>
        <v>1</v>
      </c>
      <c r="AF4" s="47">
        <f>(P21)</f>
        <v>1</v>
      </c>
      <c r="AG4" s="48" t="str">
        <f t="shared" si="1"/>
        <v>d</v>
      </c>
      <c r="AH4" s="46">
        <v>1</v>
      </c>
      <c r="AI4" s="47">
        <f>(N15)</f>
        <v>3</v>
      </c>
      <c r="AJ4" s="47">
        <f>(P15)</f>
        <v>1</v>
      </c>
      <c r="AK4" s="48" t="str">
        <f t="shared" si="2"/>
        <v>g</v>
      </c>
      <c r="AL4" s="46">
        <v>8</v>
      </c>
      <c r="AM4" s="47">
        <f>(N57)</f>
        <v>0</v>
      </c>
      <c r="AN4" s="47">
        <f>(P57)</f>
        <v>1</v>
      </c>
      <c r="AO4" s="48" t="str">
        <f t="shared" si="3"/>
        <v>v</v>
      </c>
      <c r="AP4" s="51"/>
      <c r="AQ4" s="37">
        <f t="shared" si="4"/>
        <v>9</v>
      </c>
      <c r="AR4" s="38">
        <f t="shared" si="5"/>
        <v>4</v>
      </c>
      <c r="AS4" s="38">
        <f t="shared" si="6"/>
        <v>2</v>
      </c>
      <c r="AT4" s="38">
        <f t="shared" si="7"/>
        <v>3</v>
      </c>
      <c r="AU4" s="39">
        <f>SUM(IF(O4&lt;&gt;".",O4)+IF(S4&lt;&gt;".",S4)+IF(W4&lt;&gt;".",W4)+IF(AA4&lt;&gt;".",AA4)+IF(AE4&lt;&gt;".",AE4)+IF(AI4&lt;&gt;".",AI4)+IF(AM4&lt;&gt;".",AM4)+IF(C4&lt;&gt;".",C4)+IF(K4&lt;&gt;".",K4))</f>
        <v>16</v>
      </c>
      <c r="AV4" s="39">
        <f>SUM(IF(P4&lt;&gt;".",P4)+IF(T4&lt;&gt;".",T4)+IF(X4&lt;&gt;".",X4)+IF(AB4&lt;&gt;".",AB4)+IF(AF4&lt;&gt;".",AF4)+IF(AJ4&lt;&gt;".",AJ4)+IF(AN4&lt;&gt;".",AN4)+IF(D4&lt;&gt;".",D4)+IF(L4&lt;&gt;".",L4))</f>
        <v>13</v>
      </c>
      <c r="AW4" s="54">
        <f t="shared" si="8"/>
        <v>14</v>
      </c>
      <c r="AX4" s="67"/>
      <c r="AY4" s="42">
        <f t="shared" si="9"/>
        <v>4</v>
      </c>
      <c r="AZ4" s="99"/>
      <c r="BA4" s="44">
        <f t="shared" si="10"/>
        <v>3</v>
      </c>
    </row>
    <row r="5" spans="1:53" ht="15.6" x14ac:dyDescent="0.3">
      <c r="A5" s="45" t="s">
        <v>35</v>
      </c>
      <c r="B5" s="46">
        <v>8</v>
      </c>
      <c r="C5" s="47">
        <f>(P56)</f>
        <v>0</v>
      </c>
      <c r="D5" s="47">
        <f>(N56)</f>
        <v>0</v>
      </c>
      <c r="E5" s="106" t="str">
        <f t="shared" si="11"/>
        <v>d</v>
      </c>
      <c r="F5" s="46">
        <v>7</v>
      </c>
      <c r="G5" s="47">
        <f>(P51)</f>
        <v>0</v>
      </c>
      <c r="H5" s="47">
        <f>(N51)</f>
        <v>0</v>
      </c>
      <c r="I5" s="106" t="str">
        <f t="shared" ref="I5:I12" si="12">IF(G5=".","-",IF(G5&gt;H5,"g",IF(G5=H5,"d","v")))</f>
        <v>d</v>
      </c>
      <c r="J5" s="49"/>
      <c r="K5" s="50"/>
      <c r="L5" s="50"/>
      <c r="M5" s="50"/>
      <c r="N5" s="46">
        <v>5</v>
      </c>
      <c r="O5" s="47">
        <f>(N40)</f>
        <v>1</v>
      </c>
      <c r="P5" s="47">
        <f>(P40)</f>
        <v>0</v>
      </c>
      <c r="Q5" s="48" t="str">
        <f>IF(O5=".","-",IF(O5&gt;P5,"g",IF(O5=P5,"d","v")))</f>
        <v>g</v>
      </c>
      <c r="R5" s="46">
        <v>4</v>
      </c>
      <c r="S5" s="47">
        <f>(N34)</f>
        <v>3</v>
      </c>
      <c r="T5" s="47">
        <f>(P34)</f>
        <v>1</v>
      </c>
      <c r="U5" s="48" t="str">
        <f>IF(S5=".","-",IF(S5&gt;T5,"g",IF(S5=T5,"d","v")))</f>
        <v>g</v>
      </c>
      <c r="V5" s="46">
        <v>3</v>
      </c>
      <c r="W5" s="47">
        <f>(N28)</f>
        <v>2</v>
      </c>
      <c r="X5" s="47">
        <f>(P28)</f>
        <v>0</v>
      </c>
      <c r="Y5" s="48" t="str">
        <f>IF(W5=".","-",IF(W5&gt;X5,"g",IF(W5=X5,"d","v")))</f>
        <v>g</v>
      </c>
      <c r="Z5" s="46">
        <v>2</v>
      </c>
      <c r="AA5" s="47">
        <f>(N22)</f>
        <v>2</v>
      </c>
      <c r="AB5" s="47">
        <f>(P22)</f>
        <v>1</v>
      </c>
      <c r="AC5" s="48" t="str">
        <f t="shared" si="0"/>
        <v>g</v>
      </c>
      <c r="AD5" s="46">
        <v>1</v>
      </c>
      <c r="AE5" s="47">
        <f>(N16)</f>
        <v>2</v>
      </c>
      <c r="AF5" s="47">
        <f>(P16)</f>
        <v>1</v>
      </c>
      <c r="AG5" s="48" t="str">
        <f t="shared" si="1"/>
        <v>g</v>
      </c>
      <c r="AH5" s="46">
        <v>9</v>
      </c>
      <c r="AI5" s="47">
        <f>(N63)</f>
        <v>3</v>
      </c>
      <c r="AJ5" s="47">
        <f>(P63)</f>
        <v>0</v>
      </c>
      <c r="AK5" s="48" t="str">
        <f t="shared" si="2"/>
        <v>g</v>
      </c>
      <c r="AL5" s="46">
        <v>6</v>
      </c>
      <c r="AM5" s="47">
        <f>(N46)</f>
        <v>1</v>
      </c>
      <c r="AN5" s="47">
        <f>(P46)</f>
        <v>1</v>
      </c>
      <c r="AO5" s="48" t="str">
        <f t="shared" si="3"/>
        <v>d</v>
      </c>
      <c r="AP5" s="51"/>
      <c r="AQ5" s="37">
        <f t="shared" si="4"/>
        <v>9</v>
      </c>
      <c r="AR5" s="38">
        <f t="shared" si="5"/>
        <v>6</v>
      </c>
      <c r="AS5" s="38">
        <f t="shared" si="6"/>
        <v>3</v>
      </c>
      <c r="AT5" s="38">
        <f t="shared" si="7"/>
        <v>0</v>
      </c>
      <c r="AU5" s="39">
        <f>SUM(IF(O5&lt;&gt;".",O5)+IF(S5&lt;&gt;".",S5)+IF(W5&lt;&gt;".",W5)+IF(AA5&lt;&gt;".",AA5)+IF(AE5&lt;&gt;".",AE5)+IF(AI5&lt;&gt;".",AI5)+IF(AM5&lt;&gt;".",AM5)+IF(G5&lt;&gt;".",G5)+IF(C5&lt;&gt;".",C5))</f>
        <v>14</v>
      </c>
      <c r="AV5" s="39">
        <f>SUM(IF(P5&lt;&gt;".",P5)+IF(T5&lt;&gt;".",T5)+IF(X5&lt;&gt;".",X5)+IF(AB5&lt;&gt;".",AB5)+IF(AF5&lt;&gt;".",AF5)+IF(AJ5&lt;&gt;".",AJ5)+IF(AN5&lt;&gt;".",AN5)+IF(H5&lt;&gt;".",H5)+IF(D5&lt;&gt;".",D5))</f>
        <v>4</v>
      </c>
      <c r="AW5" s="54">
        <f t="shared" si="8"/>
        <v>21</v>
      </c>
      <c r="AX5" s="67"/>
      <c r="AY5" s="42">
        <f t="shared" si="9"/>
        <v>1</v>
      </c>
      <c r="AZ5" s="99"/>
      <c r="BA5" s="44">
        <f t="shared" si="10"/>
        <v>10</v>
      </c>
    </row>
    <row r="6" spans="1:53" ht="15.6" x14ac:dyDescent="0.3">
      <c r="A6" s="45" t="s">
        <v>75</v>
      </c>
      <c r="B6" s="46">
        <v>7</v>
      </c>
      <c r="C6" s="47">
        <f>(P50)</f>
        <v>0</v>
      </c>
      <c r="D6" s="47">
        <f>(N50)</f>
        <v>1</v>
      </c>
      <c r="E6" s="106" t="str">
        <f t="shared" si="11"/>
        <v>v</v>
      </c>
      <c r="F6" s="46">
        <v>6</v>
      </c>
      <c r="G6" s="47">
        <f>(P45)</f>
        <v>2</v>
      </c>
      <c r="H6" s="47">
        <f>(N45)</f>
        <v>4</v>
      </c>
      <c r="I6" s="106" t="str">
        <f t="shared" si="12"/>
        <v>v</v>
      </c>
      <c r="J6" s="46">
        <v>5</v>
      </c>
      <c r="K6" s="47">
        <f>(P40)</f>
        <v>0</v>
      </c>
      <c r="L6" s="47">
        <f>(N40)</f>
        <v>1</v>
      </c>
      <c r="M6" s="106" t="str">
        <f t="shared" ref="M6:M12" si="13">IF(K6=".","-",IF(K6&gt;L6,"g",IF(K6=L6,"d","v")))</f>
        <v>v</v>
      </c>
      <c r="N6" s="49"/>
      <c r="O6" s="50"/>
      <c r="P6" s="50"/>
      <c r="Q6" s="50"/>
      <c r="R6" s="46">
        <v>3</v>
      </c>
      <c r="S6" s="47">
        <f>(N29)</f>
        <v>2</v>
      </c>
      <c r="T6" s="47">
        <f>(P29)</f>
        <v>2</v>
      </c>
      <c r="U6" s="48" t="str">
        <f>IF(S6=".","-",IF(S6&gt;T6,"g",IF(S6=T6,"d","v")))</f>
        <v>d</v>
      </c>
      <c r="V6" s="46">
        <v>2</v>
      </c>
      <c r="W6" s="47">
        <f>(N23)</f>
        <v>3</v>
      </c>
      <c r="X6" s="47">
        <f>(P23)</f>
        <v>0</v>
      </c>
      <c r="Y6" s="48" t="str">
        <f>IF(W6=".","-",IF(W6&gt;X6,"g",IF(W6=X6,"d","v")))</f>
        <v>g</v>
      </c>
      <c r="Z6" s="46">
        <v>1</v>
      </c>
      <c r="AA6" s="47">
        <f>(N17)</f>
        <v>3</v>
      </c>
      <c r="AB6" s="47">
        <f>(P17)</f>
        <v>1</v>
      </c>
      <c r="AC6" s="48" t="str">
        <f t="shared" si="0"/>
        <v>g</v>
      </c>
      <c r="AD6" s="46">
        <v>9</v>
      </c>
      <c r="AE6" s="47">
        <f>(N64)</f>
        <v>1</v>
      </c>
      <c r="AF6" s="47">
        <f>(P64)</f>
        <v>1</v>
      </c>
      <c r="AG6" s="48" t="str">
        <f t="shared" si="1"/>
        <v>d</v>
      </c>
      <c r="AH6" s="46">
        <v>8</v>
      </c>
      <c r="AI6" s="47">
        <f>(N58)</f>
        <v>3</v>
      </c>
      <c r="AJ6" s="47">
        <f>(P58)</f>
        <v>0</v>
      </c>
      <c r="AK6" s="48" t="str">
        <f t="shared" si="2"/>
        <v>g</v>
      </c>
      <c r="AL6" s="46">
        <v>4</v>
      </c>
      <c r="AM6" s="47">
        <f>(N35)</f>
        <v>2</v>
      </c>
      <c r="AN6" s="47">
        <f>(P35)</f>
        <v>0</v>
      </c>
      <c r="AO6" s="48" t="str">
        <f t="shared" si="3"/>
        <v>g</v>
      </c>
      <c r="AP6" s="51"/>
      <c r="AQ6" s="37">
        <f t="shared" si="4"/>
        <v>9</v>
      </c>
      <c r="AR6" s="38">
        <f t="shared" si="5"/>
        <v>4</v>
      </c>
      <c r="AS6" s="38">
        <f t="shared" si="6"/>
        <v>2</v>
      </c>
      <c r="AT6" s="38">
        <f t="shared" si="7"/>
        <v>3</v>
      </c>
      <c r="AU6" s="39">
        <f>SUM(IF(C6&lt;&gt;".",C6)+IF(S6&lt;&gt;".",S6)+IF(W6&lt;&gt;".",W6)+IF(AA6&lt;&gt;".",AA6)+IF(AE6&lt;&gt;".",AE6)+IF(AI6&lt;&gt;".",AI6)+IF(AM6&lt;&gt;".",AM6)+IF(G6&lt;&gt;".",G6)+IF(K6&lt;&gt;".",K6))</f>
        <v>16</v>
      </c>
      <c r="AV6" s="39">
        <f>SUM(IF(D6&lt;&gt;".",D6)+IF(T6&lt;&gt;".",T6)+IF(X6&lt;&gt;".",X6)+IF(AB6&lt;&gt;".",AB6)+IF(AF6&lt;&gt;".",AF6)+IF(AJ6&lt;&gt;".",AJ6)+IF(AN6&lt;&gt;".",AN6)+IF(H6&lt;&gt;".",H6)+IF(L6&lt;&gt;".",L6))</f>
        <v>10</v>
      </c>
      <c r="AW6" s="54">
        <f t="shared" si="8"/>
        <v>14</v>
      </c>
      <c r="AX6" s="67"/>
      <c r="AY6" s="42">
        <f t="shared" si="9"/>
        <v>4</v>
      </c>
      <c r="AZ6" s="99"/>
      <c r="BA6" s="44">
        <f t="shared" si="10"/>
        <v>6</v>
      </c>
    </row>
    <row r="7" spans="1:53" ht="15.6" x14ac:dyDescent="0.3">
      <c r="A7" s="45" t="s">
        <v>72</v>
      </c>
      <c r="B7" s="46">
        <v>6</v>
      </c>
      <c r="C7" s="47">
        <f>(P44)</f>
        <v>1</v>
      </c>
      <c r="D7" s="47">
        <f>(N44)</f>
        <v>1</v>
      </c>
      <c r="E7" s="106" t="str">
        <f t="shared" si="11"/>
        <v>d</v>
      </c>
      <c r="F7" s="46">
        <v>5</v>
      </c>
      <c r="G7" s="47">
        <f>(P39)</f>
        <v>2</v>
      </c>
      <c r="H7" s="47">
        <f>(N39)</f>
        <v>4</v>
      </c>
      <c r="I7" s="106" t="str">
        <f t="shared" si="12"/>
        <v>v</v>
      </c>
      <c r="J7" s="46">
        <v>4</v>
      </c>
      <c r="K7" s="47">
        <f>(P34)</f>
        <v>1</v>
      </c>
      <c r="L7" s="47">
        <f>(N34)</f>
        <v>3</v>
      </c>
      <c r="M7" s="106" t="str">
        <f t="shared" si="13"/>
        <v>v</v>
      </c>
      <c r="N7" s="46">
        <v>3</v>
      </c>
      <c r="O7" s="47">
        <f>(P29)</f>
        <v>2</v>
      </c>
      <c r="P7" s="47">
        <f>(N29)</f>
        <v>2</v>
      </c>
      <c r="Q7" s="106" t="str">
        <f t="shared" ref="Q7:Q12" si="14">IF(O7=".","-",IF(O7&gt;P7,"g",IF(O7=P7,"d","v")))</f>
        <v>d</v>
      </c>
      <c r="R7" s="49"/>
      <c r="S7" s="50"/>
      <c r="T7" s="50"/>
      <c r="U7" s="50"/>
      <c r="V7" s="46">
        <v>1</v>
      </c>
      <c r="W7" s="47">
        <f>(N18)</f>
        <v>1</v>
      </c>
      <c r="X7" s="47">
        <f>(P18)</f>
        <v>0</v>
      </c>
      <c r="Y7" s="48" t="str">
        <f>IF(W7=".","-",IF(W7&gt;X7,"g",IF(W7=X7,"d","v")))</f>
        <v>g</v>
      </c>
      <c r="Z7" s="46">
        <v>9</v>
      </c>
      <c r="AA7" s="47">
        <f>(N65)</f>
        <v>1</v>
      </c>
      <c r="AB7" s="47">
        <f>(P65)</f>
        <v>0</v>
      </c>
      <c r="AC7" s="48" t="str">
        <f t="shared" si="0"/>
        <v>g</v>
      </c>
      <c r="AD7" s="46">
        <v>8</v>
      </c>
      <c r="AE7" s="47">
        <f>(N59)</f>
        <v>2</v>
      </c>
      <c r="AF7" s="47">
        <f>(P59)</f>
        <v>2</v>
      </c>
      <c r="AG7" s="48" t="str">
        <f t="shared" si="1"/>
        <v>d</v>
      </c>
      <c r="AH7" s="46">
        <v>7</v>
      </c>
      <c r="AI7" s="47">
        <f>(N52)</f>
        <v>2</v>
      </c>
      <c r="AJ7" s="47">
        <f>(P52)</f>
        <v>0</v>
      </c>
      <c r="AK7" s="48" t="str">
        <f t="shared" si="2"/>
        <v>g</v>
      </c>
      <c r="AL7" s="46">
        <v>2</v>
      </c>
      <c r="AM7" s="47">
        <f>(N24)</f>
        <v>2</v>
      </c>
      <c r="AN7" s="47">
        <f>(P24)</f>
        <v>1</v>
      </c>
      <c r="AO7" s="48" t="str">
        <f t="shared" si="3"/>
        <v>g</v>
      </c>
      <c r="AP7" s="51"/>
      <c r="AQ7" s="37">
        <f t="shared" si="4"/>
        <v>9</v>
      </c>
      <c r="AR7" s="38">
        <f t="shared" si="5"/>
        <v>4</v>
      </c>
      <c r="AS7" s="38">
        <f t="shared" si="6"/>
        <v>3</v>
      </c>
      <c r="AT7" s="38">
        <f t="shared" si="7"/>
        <v>2</v>
      </c>
      <c r="AU7" s="39">
        <f>SUM(IF(O7&lt;&gt;".",O7)+IF(C7&lt;&gt;".",C7)+IF(W7&lt;&gt;".",W7)+IF(AA7&lt;&gt;".",AA7)+IF(AE7&lt;&gt;".",AE7)+IF(AI7&lt;&gt;".",AI7)+IF(AM7&lt;&gt;".",AM7)+IF(G7&lt;&gt;".",G7)+IF(K7&lt;&gt;".",K7))</f>
        <v>14</v>
      </c>
      <c r="AV7" s="39">
        <f>SUM(IF(P7&lt;&gt;".",P7)+IF(D7&lt;&gt;".",D7)+IF(X7&lt;&gt;".",X7)+IF(AB7&lt;&gt;".",AB7)+IF(AF7&lt;&gt;".",AF7)+IF(AJ7&lt;&gt;".",AJ7)+IF(AN7&lt;&gt;".",AN7)+IF(H7&lt;&gt;".",H7)+IF(L7&lt;&gt;".",L7))</f>
        <v>13</v>
      </c>
      <c r="AW7" s="54">
        <f t="shared" si="8"/>
        <v>15</v>
      </c>
      <c r="AX7" s="67"/>
      <c r="AY7" s="42">
        <f t="shared" si="9"/>
        <v>3</v>
      </c>
      <c r="AZ7" s="99"/>
      <c r="BA7" s="44">
        <f t="shared" si="10"/>
        <v>1</v>
      </c>
    </row>
    <row r="8" spans="1:53" ht="15.6" x14ac:dyDescent="0.3">
      <c r="A8" s="45" t="s">
        <v>66</v>
      </c>
      <c r="B8" s="46">
        <v>5</v>
      </c>
      <c r="C8" s="47">
        <f>(P38)</f>
        <v>0</v>
      </c>
      <c r="D8" s="47">
        <f>(N38)</f>
        <v>2</v>
      </c>
      <c r="E8" s="106" t="str">
        <f t="shared" si="11"/>
        <v>v</v>
      </c>
      <c r="F8" s="46">
        <v>4</v>
      </c>
      <c r="G8" s="47">
        <f>(N33)</f>
        <v>0</v>
      </c>
      <c r="H8" s="47">
        <f>(P33)</f>
        <v>3</v>
      </c>
      <c r="I8" s="106" t="str">
        <f t="shared" si="12"/>
        <v>v</v>
      </c>
      <c r="J8" s="46">
        <v>3</v>
      </c>
      <c r="K8" s="47">
        <f>(P28)</f>
        <v>0</v>
      </c>
      <c r="L8" s="47">
        <f>(N28)</f>
        <v>2</v>
      </c>
      <c r="M8" s="106" t="str">
        <f t="shared" si="13"/>
        <v>v</v>
      </c>
      <c r="N8" s="46">
        <v>2</v>
      </c>
      <c r="O8" s="47">
        <f>(P23)</f>
        <v>0</v>
      </c>
      <c r="P8" s="47">
        <f>(N23)</f>
        <v>3</v>
      </c>
      <c r="Q8" s="106" t="str">
        <f t="shared" si="14"/>
        <v>v</v>
      </c>
      <c r="R8" s="46">
        <v>1</v>
      </c>
      <c r="S8" s="47">
        <f>(P18)</f>
        <v>0</v>
      </c>
      <c r="T8" s="47">
        <f>(N18)</f>
        <v>1</v>
      </c>
      <c r="U8" s="106" t="str">
        <f>IF(S8=".","-",IF(S8&gt;T8,"g",IF(S8=T8,"d","v")))</f>
        <v>v</v>
      </c>
      <c r="V8" s="49"/>
      <c r="W8" s="50"/>
      <c r="X8" s="50"/>
      <c r="Y8" s="50"/>
      <c r="Z8" s="46">
        <v>8</v>
      </c>
      <c r="AA8" s="47">
        <f>(N60)</f>
        <v>0</v>
      </c>
      <c r="AB8" s="47">
        <f>(P60)</f>
        <v>1</v>
      </c>
      <c r="AC8" s="48" t="str">
        <f t="shared" si="0"/>
        <v>v</v>
      </c>
      <c r="AD8" s="46">
        <v>7</v>
      </c>
      <c r="AE8" s="47">
        <f>(N53)</f>
        <v>1</v>
      </c>
      <c r="AF8" s="47">
        <f>(P53)</f>
        <v>1</v>
      </c>
      <c r="AG8" s="48" t="str">
        <f t="shared" si="1"/>
        <v>d</v>
      </c>
      <c r="AH8" s="46">
        <v>6</v>
      </c>
      <c r="AI8" s="47">
        <f>(N47)</f>
        <v>0</v>
      </c>
      <c r="AJ8" s="47">
        <f>(P47)</f>
        <v>1</v>
      </c>
      <c r="AK8" s="48" t="str">
        <f t="shared" si="2"/>
        <v>v</v>
      </c>
      <c r="AL8" s="46">
        <v>9</v>
      </c>
      <c r="AM8" s="47">
        <f>(N66)</f>
        <v>2</v>
      </c>
      <c r="AN8" s="47">
        <f>(P66)</f>
        <v>0</v>
      </c>
      <c r="AO8" s="48" t="str">
        <f t="shared" si="3"/>
        <v>g</v>
      </c>
      <c r="AP8" s="51"/>
      <c r="AQ8" s="37">
        <f t="shared" si="4"/>
        <v>9</v>
      </c>
      <c r="AR8" s="38">
        <f t="shared" si="5"/>
        <v>1</v>
      </c>
      <c r="AS8" s="38">
        <f t="shared" si="6"/>
        <v>1</v>
      </c>
      <c r="AT8" s="38">
        <f t="shared" si="7"/>
        <v>7</v>
      </c>
      <c r="AU8" s="39">
        <f>SUM(IF(O8&lt;&gt;".",O8)+IF(S8&lt;&gt;".",S8)+IF(C8&lt;&gt;".",C8)+IF(AA8&lt;&gt;".",AA8)+IF(AE8&lt;&gt;".",AE8)+IF(AI8&lt;&gt;".",AI8)+IF(AM8&lt;&gt;".",AM8)+IF(G8&lt;&gt;".",G8)+IF(K8&lt;&gt;".",K8))</f>
        <v>3</v>
      </c>
      <c r="AV8" s="39">
        <f>SUM(IF(P8&lt;&gt;".",P8)+IF(T8&lt;&gt;".",T8)+IF(D8&lt;&gt;".",D8)+IF(AB8&lt;&gt;".",AB8)+IF(AF8&lt;&gt;".",AF8)+IF(AJ8&lt;&gt;".",AJ8)+IF(AN8&lt;&gt;".",AN8)+IF(H8&lt;&gt;".",H8)+IF(L8&lt;&gt;".",L8))</f>
        <v>14</v>
      </c>
      <c r="AW8" s="54">
        <f t="shared" si="8"/>
        <v>4</v>
      </c>
      <c r="AX8" s="67"/>
      <c r="AY8" s="42">
        <f t="shared" si="9"/>
        <v>10</v>
      </c>
      <c r="AZ8" s="99"/>
      <c r="BA8" s="44">
        <f t="shared" si="10"/>
        <v>-11</v>
      </c>
    </row>
    <row r="9" spans="1:53" ht="15.6" x14ac:dyDescent="0.3">
      <c r="A9" s="45" t="s">
        <v>13</v>
      </c>
      <c r="B9" s="46">
        <v>4</v>
      </c>
      <c r="C9" s="47">
        <f>(P32)</f>
        <v>0</v>
      </c>
      <c r="D9" s="47">
        <f>(N32)</f>
        <v>0</v>
      </c>
      <c r="E9" s="106" t="str">
        <f t="shared" si="11"/>
        <v>d</v>
      </c>
      <c r="F9" s="46">
        <v>3</v>
      </c>
      <c r="G9" s="47">
        <f>(P27)</f>
        <v>3</v>
      </c>
      <c r="H9" s="47">
        <f>(N27)</f>
        <v>1</v>
      </c>
      <c r="I9" s="106" t="str">
        <f t="shared" si="12"/>
        <v>g</v>
      </c>
      <c r="J9" s="46">
        <v>2</v>
      </c>
      <c r="K9" s="47">
        <f>(P22)</f>
        <v>1</v>
      </c>
      <c r="L9" s="47">
        <f>(N22)</f>
        <v>2</v>
      </c>
      <c r="M9" s="106" t="str">
        <f t="shared" si="13"/>
        <v>v</v>
      </c>
      <c r="N9" s="46">
        <v>1</v>
      </c>
      <c r="O9" s="47">
        <f>(P17)</f>
        <v>1</v>
      </c>
      <c r="P9" s="47">
        <f>(N17)</f>
        <v>3</v>
      </c>
      <c r="Q9" s="106" t="str">
        <f t="shared" si="14"/>
        <v>v</v>
      </c>
      <c r="R9" s="46">
        <v>9</v>
      </c>
      <c r="S9" s="47">
        <f>(P65)</f>
        <v>0</v>
      </c>
      <c r="T9" s="47">
        <f>(N65)</f>
        <v>1</v>
      </c>
      <c r="U9" s="106" t="str">
        <f>IF(S9=".","-",IF(S9&gt;T9,"g",IF(S9=T9,"d","v")))</f>
        <v>v</v>
      </c>
      <c r="V9" s="46">
        <v>8</v>
      </c>
      <c r="W9" s="47">
        <f>(P60)</f>
        <v>1</v>
      </c>
      <c r="X9" s="47">
        <f>(N60)</f>
        <v>0</v>
      </c>
      <c r="Y9" s="106" t="str">
        <f>IF(W9=".","-",IF(W9&gt;X9,"g",IF(W9=X9,"d","v")))</f>
        <v>g</v>
      </c>
      <c r="Z9" s="49"/>
      <c r="AA9" s="50"/>
      <c r="AB9" s="50"/>
      <c r="AC9" s="50"/>
      <c r="AD9" s="46">
        <v>6</v>
      </c>
      <c r="AE9" s="47">
        <f>(N48)</f>
        <v>2</v>
      </c>
      <c r="AF9" s="47">
        <f>(P48)</f>
        <v>0</v>
      </c>
      <c r="AG9" s="48" t="str">
        <f t="shared" si="1"/>
        <v>g</v>
      </c>
      <c r="AH9" s="46">
        <v>5</v>
      </c>
      <c r="AI9" s="47">
        <f>(N41)</f>
        <v>2</v>
      </c>
      <c r="AJ9" s="47">
        <f>(P41)</f>
        <v>1</v>
      </c>
      <c r="AK9" s="48" t="str">
        <f t="shared" si="2"/>
        <v>g</v>
      </c>
      <c r="AL9" s="46">
        <v>7</v>
      </c>
      <c r="AM9" s="47">
        <f>(N54)</f>
        <v>1</v>
      </c>
      <c r="AN9" s="47">
        <f>(P54)</f>
        <v>1</v>
      </c>
      <c r="AO9" s="48" t="str">
        <f t="shared" si="3"/>
        <v>d</v>
      </c>
      <c r="AP9" s="51"/>
      <c r="AQ9" s="37">
        <f t="shared" si="4"/>
        <v>9</v>
      </c>
      <c r="AR9" s="38">
        <f t="shared" si="5"/>
        <v>4</v>
      </c>
      <c r="AS9" s="38">
        <f t="shared" si="6"/>
        <v>2</v>
      </c>
      <c r="AT9" s="38">
        <f t="shared" si="7"/>
        <v>3</v>
      </c>
      <c r="AU9" s="39">
        <f>SUM(IF(O9&lt;&gt;".",O9)+IF(S9&lt;&gt;".",S9)+IF(W9&lt;&gt;".",W9)+IF(C9&lt;&gt;".",C9)+IF(AE9&lt;&gt;".",AE9)+IF(AI9&lt;&gt;".",AI9)+IF(AM9&lt;&gt;".",AM9)+IF(G9&lt;&gt;".",G9)+IF(K9&lt;&gt;".",K9))</f>
        <v>11</v>
      </c>
      <c r="AV9" s="39">
        <f>SUM(IF(P9&lt;&gt;".",P9)+IF(T9&lt;&gt;".",T9)+IF(X9&lt;&gt;".",X9)+IF(D9&lt;&gt;".",D9)+IF(AF9&lt;&gt;".",AF9)+IF(AJ9&lt;&gt;".",AJ9)+IF(AN9&lt;&gt;".",AN9)+IF(H9&lt;&gt;".",H9)+IF(L9&lt;&gt;".",L9))</f>
        <v>9</v>
      </c>
      <c r="AW9" s="54">
        <f t="shared" si="8"/>
        <v>14</v>
      </c>
      <c r="AX9" s="67"/>
      <c r="AY9" s="42">
        <f t="shared" si="9"/>
        <v>4</v>
      </c>
      <c r="AZ9" s="99"/>
      <c r="BA9" s="44">
        <f t="shared" si="10"/>
        <v>2</v>
      </c>
    </row>
    <row r="10" spans="1:53" s="67" customFormat="1" ht="15.6" x14ac:dyDescent="0.3">
      <c r="A10" s="107" t="s">
        <v>73</v>
      </c>
      <c r="B10" s="46">
        <v>3</v>
      </c>
      <c r="C10" s="47">
        <f>(P26)</f>
        <v>0</v>
      </c>
      <c r="D10" s="47">
        <f>(N26)</f>
        <v>0</v>
      </c>
      <c r="E10" s="48" t="str">
        <f t="shared" si="11"/>
        <v>d</v>
      </c>
      <c r="F10" s="46">
        <v>2</v>
      </c>
      <c r="G10" s="47">
        <f>(P21)</f>
        <v>1</v>
      </c>
      <c r="H10" s="47">
        <f>(N21)</f>
        <v>1</v>
      </c>
      <c r="I10" s="48" t="str">
        <f t="shared" si="12"/>
        <v>d</v>
      </c>
      <c r="J10" s="46">
        <v>1</v>
      </c>
      <c r="K10" s="47">
        <f>(P16)</f>
        <v>1</v>
      </c>
      <c r="L10" s="47">
        <f>(N16)</f>
        <v>2</v>
      </c>
      <c r="M10" s="48" t="str">
        <f t="shared" si="13"/>
        <v>v</v>
      </c>
      <c r="N10" s="46">
        <v>9</v>
      </c>
      <c r="O10" s="47">
        <f>(P64)</f>
        <v>1</v>
      </c>
      <c r="P10" s="47">
        <f>(N64)</f>
        <v>1</v>
      </c>
      <c r="Q10" s="48" t="str">
        <f t="shared" si="14"/>
        <v>d</v>
      </c>
      <c r="R10" s="46">
        <v>8</v>
      </c>
      <c r="S10" s="47">
        <f>(P59)</f>
        <v>2</v>
      </c>
      <c r="T10" s="47">
        <f>(N59)</f>
        <v>2</v>
      </c>
      <c r="U10" s="48" t="str">
        <f>IF(S10=".","-",IF(S10&gt;T10,"g",IF(S10=T10,"d","v")))</f>
        <v>d</v>
      </c>
      <c r="V10" s="46">
        <v>7</v>
      </c>
      <c r="W10" s="47">
        <f>(P53)</f>
        <v>1</v>
      </c>
      <c r="X10" s="47">
        <f>(N53)</f>
        <v>1</v>
      </c>
      <c r="Y10" s="48" t="str">
        <f>IF(W10=".","-",IF(W10&gt;X10,"g",IF(W10=X10,"d","v")))</f>
        <v>d</v>
      </c>
      <c r="Z10" s="46">
        <v>6</v>
      </c>
      <c r="AA10" s="47">
        <f>(P48)</f>
        <v>0</v>
      </c>
      <c r="AB10" s="47">
        <f>(N48)</f>
        <v>2</v>
      </c>
      <c r="AC10" s="48" t="str">
        <f>IF(AA10=".","-",IF(AA10&gt;AB10,"g",IF(AA10=AB10,"d","v")))</f>
        <v>v</v>
      </c>
      <c r="AD10" s="49"/>
      <c r="AE10" s="50"/>
      <c r="AF10" s="50"/>
      <c r="AG10" s="50"/>
      <c r="AH10" s="46">
        <v>4</v>
      </c>
      <c r="AI10" s="47">
        <f>(N36)</f>
        <v>0</v>
      </c>
      <c r="AJ10" s="47">
        <f>(P36)</f>
        <v>1</v>
      </c>
      <c r="AK10" s="48" t="str">
        <f t="shared" si="2"/>
        <v>v</v>
      </c>
      <c r="AL10" s="46">
        <v>5</v>
      </c>
      <c r="AM10" s="47">
        <f>(N42)</f>
        <v>1</v>
      </c>
      <c r="AN10" s="47">
        <f>(P42)</f>
        <v>2</v>
      </c>
      <c r="AO10" s="108" t="str">
        <f t="shared" si="3"/>
        <v>v</v>
      </c>
      <c r="AP10" s="109"/>
      <c r="AQ10" s="37">
        <f t="shared" si="4"/>
        <v>9</v>
      </c>
      <c r="AR10" s="38">
        <f t="shared" si="5"/>
        <v>0</v>
      </c>
      <c r="AS10" s="38">
        <f t="shared" si="6"/>
        <v>5</v>
      </c>
      <c r="AT10" s="38">
        <f t="shared" si="7"/>
        <v>4</v>
      </c>
      <c r="AU10" s="39">
        <f>SUM(IF(O10&lt;&gt;".",O10)+IF(S10&lt;&gt;".",S10)+IF(W10&lt;&gt;".",W10)+IF(AA10&lt;&gt;".",AA10)+IF(C10&lt;&gt;".",C10)+IF(AI10&lt;&gt;".",AI10)+IF(AM10&lt;&gt;".",AM10)+IF(G10&lt;&gt;".",G10)+IF(K10&lt;&gt;".",K10))</f>
        <v>7</v>
      </c>
      <c r="AV10" s="39">
        <f>SUM(IF(P10&lt;&gt;".",P10)+IF(T10&lt;&gt;".",T10)+IF(X10&lt;&gt;".",X10)+IF(AB10&lt;&gt;".",AB10)+IF(D10&lt;&gt;".",D10)+IF(AJ10&lt;&gt;".",AJ10)+IF(AN10&lt;&gt;".",AN10)+IF(H10&lt;&gt;".",H10)+IF(L10&lt;&gt;".",L10))</f>
        <v>12</v>
      </c>
      <c r="AW10" s="110">
        <f t="shared" si="8"/>
        <v>5</v>
      </c>
      <c r="AY10" s="42">
        <f t="shared" si="9"/>
        <v>9</v>
      </c>
      <c r="AZ10" s="99"/>
      <c r="BA10" s="44">
        <f t="shared" si="10"/>
        <v>-5</v>
      </c>
    </row>
    <row r="11" spans="1:53" ht="15.6" x14ac:dyDescent="0.3">
      <c r="A11" s="30" t="s">
        <v>54</v>
      </c>
      <c r="B11" s="111">
        <v>2</v>
      </c>
      <c r="C11" s="112">
        <f>(P20)</f>
        <v>1</v>
      </c>
      <c r="D11" s="112">
        <f>(N20)</f>
        <v>3</v>
      </c>
      <c r="E11" s="106" t="str">
        <f t="shared" si="11"/>
        <v>v</v>
      </c>
      <c r="F11" s="111">
        <v>1</v>
      </c>
      <c r="G11" s="112">
        <f>(P15)</f>
        <v>1</v>
      </c>
      <c r="H11" s="112">
        <f>(N15)</f>
        <v>3</v>
      </c>
      <c r="I11" s="106" t="str">
        <f t="shared" si="12"/>
        <v>v</v>
      </c>
      <c r="J11" s="111">
        <v>9</v>
      </c>
      <c r="K11" s="112">
        <f>(P63)</f>
        <v>0</v>
      </c>
      <c r="L11" s="112">
        <f>(N63)</f>
        <v>3</v>
      </c>
      <c r="M11" s="106" t="str">
        <f t="shared" si="13"/>
        <v>v</v>
      </c>
      <c r="N11" s="111">
        <v>8</v>
      </c>
      <c r="O11" s="112">
        <f>(P58)</f>
        <v>0</v>
      </c>
      <c r="P11" s="112">
        <f>(N58)</f>
        <v>3</v>
      </c>
      <c r="Q11" s="106" t="str">
        <f t="shared" si="14"/>
        <v>v</v>
      </c>
      <c r="R11" s="111">
        <v>7</v>
      </c>
      <c r="S11" s="112">
        <f>(P52)</f>
        <v>0</v>
      </c>
      <c r="T11" s="112">
        <f>(N52)</f>
        <v>2</v>
      </c>
      <c r="U11" s="106" t="str">
        <f>IF(S11=".","-",IF(S11&gt;T11,"g",IF(S11=T11,"d","v")))</f>
        <v>v</v>
      </c>
      <c r="V11" s="111">
        <v>6</v>
      </c>
      <c r="W11" s="112">
        <f>(P47)</f>
        <v>1</v>
      </c>
      <c r="X11" s="112">
        <f>(N47)</f>
        <v>0</v>
      </c>
      <c r="Y11" s="106" t="str">
        <f>IF(W11=".","-",IF(W11&gt;X11,"g",IF(W11=X11,"d","v")))</f>
        <v>g</v>
      </c>
      <c r="Z11" s="111">
        <v>5</v>
      </c>
      <c r="AA11" s="112">
        <f>(P41)</f>
        <v>1</v>
      </c>
      <c r="AB11" s="112">
        <f>(N41)</f>
        <v>2</v>
      </c>
      <c r="AC11" s="106" t="str">
        <f>IF(AA11=".","-",IF(AA11&gt;AB11,"g",IF(AA11=AB11,"d","v")))</f>
        <v>v</v>
      </c>
      <c r="AD11" s="111">
        <v>4</v>
      </c>
      <c r="AE11" s="112">
        <f>(P36)</f>
        <v>1</v>
      </c>
      <c r="AF11" s="112">
        <f>(N36)</f>
        <v>0</v>
      </c>
      <c r="AG11" s="106" t="str">
        <f>IF(AE11=".","-",IF(AE11&gt;AF11,"g",IF(AE11=AF11,"d","v")))</f>
        <v>g</v>
      </c>
      <c r="AH11" s="113"/>
      <c r="AI11" s="114"/>
      <c r="AJ11" s="114"/>
      <c r="AK11" s="114"/>
      <c r="AL11" s="111">
        <v>3</v>
      </c>
      <c r="AM11" s="112">
        <f>(N30)</f>
        <v>3</v>
      </c>
      <c r="AN11" s="112">
        <f>(P30)</f>
        <v>1</v>
      </c>
      <c r="AO11" s="106" t="str">
        <f t="shared" si="3"/>
        <v>g</v>
      </c>
      <c r="AP11" s="36"/>
      <c r="AQ11" s="37">
        <f t="shared" si="4"/>
        <v>9</v>
      </c>
      <c r="AR11" s="38">
        <f t="shared" si="5"/>
        <v>3</v>
      </c>
      <c r="AS11" s="38">
        <f t="shared" si="6"/>
        <v>0</v>
      </c>
      <c r="AT11" s="38">
        <f t="shared" si="7"/>
        <v>6</v>
      </c>
      <c r="AU11" s="39">
        <f>SUM(IF(O11&lt;&gt;".",O11)+IF(S11&lt;&gt;".",S11)+IF(W11&lt;&gt;".",W11)+IF(AA11&lt;&gt;".",AA11)+IF(AE11&lt;&gt;".",AE11)+IF(C11&lt;&gt;".",C11)+IF(AM11&lt;&gt;".",AM11)+IF(G11&lt;&gt;".",G11)+IF(K11&lt;&gt;".",K11))</f>
        <v>8</v>
      </c>
      <c r="AV11" s="39">
        <f>SUM(IF(P11&lt;&gt;".",P11)+IF(T11&lt;&gt;".",T11)+IF(X11&lt;&gt;".",X11)+IF(AB11&lt;&gt;".",AB11)+IF(AF11&lt;&gt;".",AF11)+IF(D11&lt;&gt;".",D11)+IF(AN11&lt;&gt;".",AN11)+IF(H11&lt;&gt;".",H11)+IF(L11&lt;&gt;".",L11))</f>
        <v>17</v>
      </c>
      <c r="AW11" s="40">
        <f t="shared" si="8"/>
        <v>9</v>
      </c>
      <c r="AX11" s="67"/>
      <c r="AY11" s="42">
        <f t="shared" si="9"/>
        <v>7</v>
      </c>
      <c r="AZ11" s="99"/>
      <c r="BA11" s="44">
        <f t="shared" si="10"/>
        <v>-9</v>
      </c>
    </row>
    <row r="12" spans="1:53" s="67" customFormat="1" ht="15.6" x14ac:dyDescent="0.3">
      <c r="A12" s="115" t="s">
        <v>41</v>
      </c>
      <c r="B12" s="116">
        <v>1</v>
      </c>
      <c r="C12" s="117">
        <f>(P14)</f>
        <v>0</v>
      </c>
      <c r="D12" s="117">
        <f>(N14)</f>
        <v>1</v>
      </c>
      <c r="E12" s="118" t="str">
        <f t="shared" si="11"/>
        <v>v</v>
      </c>
      <c r="F12" s="116">
        <v>8</v>
      </c>
      <c r="G12" s="117">
        <f>(P57)</f>
        <v>1</v>
      </c>
      <c r="H12" s="117">
        <f>(N57)</f>
        <v>0</v>
      </c>
      <c r="I12" s="118" t="str">
        <f t="shared" si="12"/>
        <v>g</v>
      </c>
      <c r="J12" s="116">
        <v>6</v>
      </c>
      <c r="K12" s="117">
        <f>(P46)</f>
        <v>1</v>
      </c>
      <c r="L12" s="117">
        <f>(N46)</f>
        <v>1</v>
      </c>
      <c r="M12" s="118" t="str">
        <f t="shared" si="13"/>
        <v>d</v>
      </c>
      <c r="N12" s="116">
        <v>4</v>
      </c>
      <c r="O12" s="117">
        <f>(P35)</f>
        <v>0</v>
      </c>
      <c r="P12" s="117">
        <f>(N35)</f>
        <v>2</v>
      </c>
      <c r="Q12" s="118" t="str">
        <f t="shared" si="14"/>
        <v>v</v>
      </c>
      <c r="R12" s="116">
        <v>2</v>
      </c>
      <c r="S12" s="117">
        <f>(P24)</f>
        <v>1</v>
      </c>
      <c r="T12" s="117">
        <f>(N24)</f>
        <v>2</v>
      </c>
      <c r="U12" s="118" t="str">
        <f>IF(S12=".","-",IF(S12&gt;T12,"g",IF(S12=T12,"d","v")))</f>
        <v>v</v>
      </c>
      <c r="V12" s="116">
        <v>9</v>
      </c>
      <c r="W12" s="117">
        <f>(P66)</f>
        <v>0</v>
      </c>
      <c r="X12" s="117">
        <f>(N66)</f>
        <v>2</v>
      </c>
      <c r="Y12" s="118" t="str">
        <f>IF(W12=".","-",IF(W12&gt;X12,"g",IF(W12=X12,"d","v")))</f>
        <v>v</v>
      </c>
      <c r="Z12" s="116">
        <v>7</v>
      </c>
      <c r="AA12" s="117">
        <f>(P54)</f>
        <v>1</v>
      </c>
      <c r="AB12" s="117">
        <f>(N54)</f>
        <v>1</v>
      </c>
      <c r="AC12" s="118" t="str">
        <f>IF(AA12=".","-",IF(AA12&gt;AB12,"g",IF(AA12=AB12,"d","v")))</f>
        <v>d</v>
      </c>
      <c r="AD12" s="116">
        <v>5</v>
      </c>
      <c r="AE12" s="117">
        <f>(P42)</f>
        <v>2</v>
      </c>
      <c r="AF12" s="117">
        <f>(N42)</f>
        <v>1</v>
      </c>
      <c r="AG12" s="118" t="str">
        <f>IF(AE12=".","-",IF(AE12&gt;AF12,"g",IF(AE12=AF12,"d","v")))</f>
        <v>g</v>
      </c>
      <c r="AH12" s="116">
        <v>3</v>
      </c>
      <c r="AI12" s="117">
        <f>(P30)</f>
        <v>1</v>
      </c>
      <c r="AJ12" s="117">
        <f>(N30)</f>
        <v>3</v>
      </c>
      <c r="AK12" s="118" t="str">
        <f>IF(AI12=".","-",IF(AI12&gt;AJ12,"g",IF(AI12=AJ12,"d","v")))</f>
        <v>v</v>
      </c>
      <c r="AL12" s="119"/>
      <c r="AM12" s="120"/>
      <c r="AN12" s="120"/>
      <c r="AO12" s="121"/>
      <c r="AP12" s="109"/>
      <c r="AQ12" s="122">
        <f t="shared" si="4"/>
        <v>9</v>
      </c>
      <c r="AR12" s="123">
        <f t="shared" si="5"/>
        <v>2</v>
      </c>
      <c r="AS12" s="123">
        <f t="shared" si="6"/>
        <v>2</v>
      </c>
      <c r="AT12" s="123">
        <f t="shared" si="7"/>
        <v>5</v>
      </c>
      <c r="AU12" s="124">
        <f>SUM(IF(O12&lt;&gt;".",O12)+IF(S12&lt;&gt;".",S12)+IF(W12&lt;&gt;".",W12)+IF(AA12&lt;&gt;".",AA12)+IF(AE12&lt;&gt;".",AE12)+IF(AI12&lt;&gt;".",AI12)+IF(C12&lt;&gt;".",C12)+IF(G12&lt;&gt;".",G12)+IF(K12&lt;&gt;".",K12))</f>
        <v>7</v>
      </c>
      <c r="AV12" s="124">
        <f>SUM(IF(P12&lt;&gt;".",P12)+IF(T12&lt;&gt;".",T12)+IF(X12&lt;&gt;".",X12)+IF(AB12&lt;&gt;".",AB12)+IF(AF12&lt;&gt;".",AF12)+IF(AJ12&lt;&gt;".",AJ12)+IF(D12&lt;&gt;".",D12)+IF(H12&lt;&gt;".",H12)+IF(L12&lt;&gt;".",L12))</f>
        <v>13</v>
      </c>
      <c r="AW12" s="125">
        <f t="shared" si="8"/>
        <v>8</v>
      </c>
      <c r="AX12" s="126"/>
      <c r="AY12" s="66">
        <f t="shared" si="9"/>
        <v>8</v>
      </c>
      <c r="AZ12" s="99"/>
      <c r="BA12" s="44">
        <f t="shared" si="10"/>
        <v>-6</v>
      </c>
    </row>
    <row r="13" spans="1:53" s="67" customFormat="1" ht="3.75" customHeight="1" x14ac:dyDescent="0.25">
      <c r="B13" s="68"/>
      <c r="C13" s="69"/>
      <c r="D13" s="69"/>
      <c r="E13" s="70"/>
      <c r="F13" s="68"/>
      <c r="G13" s="69"/>
      <c r="H13" s="69"/>
      <c r="I13" s="70"/>
      <c r="J13" s="68"/>
      <c r="K13" s="69"/>
      <c r="L13" s="69"/>
      <c r="M13" s="70"/>
      <c r="N13" s="68"/>
      <c r="O13" s="69"/>
      <c r="P13" s="69"/>
      <c r="Q13" s="70"/>
      <c r="R13" s="68"/>
      <c r="S13" s="69"/>
      <c r="T13" s="69"/>
      <c r="U13" s="70"/>
      <c r="V13" s="68"/>
      <c r="W13" s="69"/>
      <c r="X13" s="69"/>
      <c r="Y13" s="70"/>
      <c r="Z13" s="68"/>
      <c r="AA13" s="69"/>
      <c r="AB13" s="69"/>
      <c r="AC13" s="70"/>
      <c r="AH13" s="68"/>
      <c r="AI13" s="69"/>
      <c r="AJ13" s="69"/>
      <c r="AK13" s="70"/>
      <c r="AQ13" s="71"/>
      <c r="AR13" s="72"/>
      <c r="AS13" s="72"/>
      <c r="AT13" s="72"/>
      <c r="AU13" s="73"/>
      <c r="AV13" s="73"/>
      <c r="AW13" s="74"/>
    </row>
    <row r="14" spans="1:53" s="67" customFormat="1" ht="24.6" x14ac:dyDescent="0.4">
      <c r="A14" s="75">
        <v>9</v>
      </c>
      <c r="B14" s="76"/>
      <c r="D14" s="77"/>
      <c r="K14" s="78"/>
      <c r="L14" s="101" t="str">
        <f>($A$3)</f>
        <v>Csekei Zoltán</v>
      </c>
      <c r="M14" s="78"/>
      <c r="N14" s="80">
        <v>1</v>
      </c>
      <c r="O14" s="81" t="s">
        <v>100</v>
      </c>
      <c r="P14" s="80">
        <v>0</v>
      </c>
      <c r="R14" s="67" t="str">
        <f>($A$12)</f>
        <v>Theodos Sándor</v>
      </c>
      <c r="W14" s="78"/>
      <c r="Y14" s="77"/>
      <c r="AY14" s="83"/>
    </row>
    <row r="15" spans="1:53" ht="21" x14ac:dyDescent="0.4">
      <c r="A15" s="68"/>
      <c r="B15" s="76"/>
      <c r="E15" s="67"/>
      <c r="F15" s="67"/>
      <c r="G15" s="67"/>
      <c r="H15" s="67"/>
      <c r="I15" s="67"/>
      <c r="J15" s="67"/>
      <c r="L15" s="101" t="str">
        <f>($A$4)</f>
        <v>Kondor Balázs</v>
      </c>
      <c r="N15" s="80">
        <v>3</v>
      </c>
      <c r="O15" s="81" t="s">
        <v>100</v>
      </c>
      <c r="P15" s="80">
        <v>1</v>
      </c>
      <c r="R15" s="67" t="str">
        <f>($A$11)</f>
        <v xml:space="preserve">Fejes Ferenc  </v>
      </c>
      <c r="S15" s="67"/>
      <c r="V15" s="67"/>
      <c r="Z15" s="67"/>
      <c r="AA15" s="104"/>
      <c r="AI15" s="104"/>
      <c r="AJ15" s="81"/>
      <c r="AK15" s="104"/>
      <c r="AM15" s="67"/>
      <c r="AN15" s="67"/>
      <c r="AO15" s="67"/>
      <c r="AP15" s="67"/>
      <c r="AQ15" s="67"/>
      <c r="AR15" s="67"/>
      <c r="AT15" s="67"/>
      <c r="AU15" s="67"/>
      <c r="AV15" s="67"/>
      <c r="AW15" s="67"/>
      <c r="AY15" s="83"/>
    </row>
    <row r="16" spans="1:53" ht="21" x14ac:dyDescent="0.4">
      <c r="A16" s="68"/>
      <c r="B16" s="76"/>
      <c r="D16" s="77"/>
      <c r="E16" s="67"/>
      <c r="F16" s="67"/>
      <c r="G16" s="67"/>
      <c r="H16" s="67"/>
      <c r="I16" s="67"/>
      <c r="J16" s="67"/>
      <c r="L16" s="101" t="str">
        <f>($A$5)</f>
        <v>Németh Károly</v>
      </c>
      <c r="N16" s="80">
        <v>2</v>
      </c>
      <c r="O16" s="81" t="s">
        <v>100</v>
      </c>
      <c r="P16" s="80">
        <v>1</v>
      </c>
      <c r="Q16" s="104" t="s">
        <v>125</v>
      </c>
      <c r="R16" s="67" t="str">
        <f>($A$10)</f>
        <v>Benkő János</v>
      </c>
      <c r="S16" s="67"/>
      <c r="V16" s="67"/>
      <c r="Y16" s="77"/>
      <c r="Z16" s="67"/>
      <c r="AA16" s="78"/>
      <c r="AI16" s="78"/>
      <c r="AJ16" s="78"/>
      <c r="AK16" s="78"/>
      <c r="AM16" s="67"/>
      <c r="AN16" s="67"/>
      <c r="AO16" s="67"/>
      <c r="AP16" s="67"/>
      <c r="AQ16" s="67"/>
      <c r="AR16" s="67"/>
      <c r="AT16" s="67"/>
      <c r="AU16" s="67"/>
      <c r="AV16" s="67"/>
      <c r="AW16" s="67"/>
      <c r="AY16" s="83"/>
      <c r="AZ16" s="67"/>
    </row>
    <row r="17" spans="1:52" ht="21" x14ac:dyDescent="0.4">
      <c r="A17" s="68"/>
      <c r="B17" s="76"/>
      <c r="E17" s="67"/>
      <c r="F17" s="67"/>
      <c r="G17" s="67"/>
      <c r="H17" s="67"/>
      <c r="I17" s="67"/>
      <c r="J17" s="67"/>
      <c r="L17" s="101" t="str">
        <f>($A$6)</f>
        <v>Angler Lajos</v>
      </c>
      <c r="N17" s="80">
        <v>3</v>
      </c>
      <c r="O17" s="81" t="s">
        <v>100</v>
      </c>
      <c r="P17" s="80">
        <v>1</v>
      </c>
      <c r="R17" s="67" t="str">
        <f>($A$9)</f>
        <v>Böcskei Imre</v>
      </c>
      <c r="S17" s="67"/>
      <c r="V17" s="67"/>
      <c r="Z17" s="67"/>
      <c r="AA17" s="104"/>
      <c r="AI17" s="104"/>
      <c r="AJ17" s="81"/>
      <c r="AK17" s="104"/>
      <c r="AM17" s="67"/>
      <c r="AN17" s="67"/>
      <c r="AO17" s="67"/>
      <c r="AP17" s="67"/>
      <c r="AQ17" s="67"/>
      <c r="AR17" s="67"/>
      <c r="AT17" s="67"/>
      <c r="AU17" s="67"/>
      <c r="AV17" s="67"/>
      <c r="AW17" s="67"/>
      <c r="AY17" s="83"/>
    </row>
    <row r="18" spans="1:52" ht="21" x14ac:dyDescent="0.4">
      <c r="A18" s="68"/>
      <c r="B18" s="76"/>
      <c r="D18" s="77"/>
      <c r="E18" s="67"/>
      <c r="F18" s="67"/>
      <c r="G18" s="67"/>
      <c r="H18" s="67"/>
      <c r="I18" s="67"/>
      <c r="J18" s="67"/>
      <c r="L18" s="101" t="str">
        <f>($A$7)</f>
        <v>Serák György</v>
      </c>
      <c r="N18" s="80">
        <v>1</v>
      </c>
      <c r="O18" s="81" t="s">
        <v>100</v>
      </c>
      <c r="P18" s="80">
        <v>0</v>
      </c>
      <c r="Q18" s="104" t="s">
        <v>125</v>
      </c>
      <c r="R18" s="67" t="str">
        <f>($A$8)</f>
        <v>Gyozsán Zoltán</v>
      </c>
      <c r="S18" s="67"/>
      <c r="V18" s="67"/>
      <c r="Y18" s="77"/>
      <c r="Z18" s="67" t="s">
        <v>115</v>
      </c>
      <c r="AA18" s="78"/>
      <c r="AI18" s="78"/>
      <c r="AJ18" s="78"/>
      <c r="AK18" s="78"/>
      <c r="AM18" s="67"/>
      <c r="AN18" s="67"/>
      <c r="AO18" s="67"/>
      <c r="AP18" s="67"/>
      <c r="AQ18" s="67"/>
      <c r="AR18" s="67"/>
      <c r="AT18" s="67"/>
      <c r="AU18" s="67"/>
      <c r="AV18" s="67"/>
      <c r="AW18" s="67"/>
      <c r="AY18" s="83"/>
      <c r="AZ18" s="67"/>
    </row>
    <row r="19" spans="1:52" ht="3.75" customHeight="1" x14ac:dyDescent="0.25">
      <c r="A19" s="68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67"/>
      <c r="AQ19" s="67"/>
      <c r="AR19" s="67"/>
      <c r="AS19" s="67"/>
      <c r="AT19" s="67"/>
      <c r="AU19" s="67"/>
      <c r="AV19" s="67"/>
      <c r="AW19" s="67"/>
    </row>
    <row r="20" spans="1:52" s="67" customFormat="1" ht="24.6" x14ac:dyDescent="0.4">
      <c r="A20" s="75">
        <v>8</v>
      </c>
      <c r="B20" s="76"/>
      <c r="D20" s="77"/>
      <c r="K20" s="78"/>
      <c r="L20" s="101" t="str">
        <f>($A$3)</f>
        <v>Csekei Zoltán</v>
      </c>
      <c r="M20" s="78"/>
      <c r="N20" s="80">
        <v>3</v>
      </c>
      <c r="O20" s="81" t="s">
        <v>100</v>
      </c>
      <c r="P20" s="80">
        <v>1</v>
      </c>
      <c r="R20" s="67" t="str">
        <f>($A$11)</f>
        <v xml:space="preserve">Fejes Ferenc  </v>
      </c>
      <c r="W20" s="78"/>
      <c r="Y20" s="77"/>
      <c r="AY20" s="83"/>
    </row>
    <row r="21" spans="1:52" ht="21" x14ac:dyDescent="0.4">
      <c r="A21" s="68"/>
      <c r="B21" s="76"/>
      <c r="E21" s="67"/>
      <c r="F21" s="67"/>
      <c r="G21" s="67"/>
      <c r="H21" s="67"/>
      <c r="I21" s="67"/>
      <c r="J21" s="67"/>
      <c r="L21" s="101" t="str">
        <f>($A$4)</f>
        <v>Kondor Balázs</v>
      </c>
      <c r="N21" s="80">
        <v>1</v>
      </c>
      <c r="O21" s="81" t="s">
        <v>100</v>
      </c>
      <c r="P21" s="80">
        <v>1</v>
      </c>
      <c r="Q21" s="104"/>
      <c r="R21" s="67" t="str">
        <f>($A$10)</f>
        <v>Benkő János</v>
      </c>
      <c r="S21" s="67"/>
      <c r="V21" s="67"/>
      <c r="Z21" s="67"/>
      <c r="AA21" s="104"/>
      <c r="AI21" s="104"/>
      <c r="AJ21" s="81"/>
      <c r="AK21" s="104"/>
      <c r="AM21" s="67"/>
      <c r="AN21" s="67"/>
      <c r="AO21" s="67"/>
      <c r="AP21" s="67"/>
      <c r="AQ21" s="67"/>
      <c r="AR21" s="67"/>
      <c r="AT21" s="67"/>
      <c r="AU21" s="67"/>
      <c r="AV21" s="67"/>
      <c r="AW21" s="67"/>
      <c r="AY21" s="83"/>
    </row>
    <row r="22" spans="1:52" ht="21" x14ac:dyDescent="0.4">
      <c r="A22" s="68"/>
      <c r="B22" s="76"/>
      <c r="D22" s="77"/>
      <c r="E22" s="67"/>
      <c r="F22" s="67"/>
      <c r="G22" s="67"/>
      <c r="H22" s="67"/>
      <c r="I22" s="67"/>
      <c r="J22" s="67"/>
      <c r="L22" s="101" t="str">
        <f>($A$5)</f>
        <v>Németh Károly</v>
      </c>
      <c r="N22" s="80">
        <v>2</v>
      </c>
      <c r="O22" s="81" t="s">
        <v>100</v>
      </c>
      <c r="P22" s="80">
        <v>1</v>
      </c>
      <c r="Q22" s="104" t="s">
        <v>125</v>
      </c>
      <c r="R22" s="67" t="str">
        <f>($A$9)</f>
        <v>Böcskei Imre</v>
      </c>
      <c r="V22" s="67"/>
      <c r="Y22" s="77"/>
      <c r="Z22" s="67"/>
      <c r="AA22" s="78"/>
      <c r="AI22" s="78"/>
      <c r="AJ22" s="78"/>
      <c r="AK22" s="78"/>
      <c r="AM22" s="67"/>
      <c r="AN22" s="67"/>
      <c r="AO22" s="67"/>
      <c r="AP22" s="67"/>
      <c r="AQ22" s="67"/>
      <c r="AR22" s="67"/>
      <c r="AT22" s="67"/>
      <c r="AU22" s="67"/>
      <c r="AV22" s="67"/>
      <c r="AW22" s="67"/>
      <c r="AY22" s="83"/>
      <c r="AZ22" s="67"/>
    </row>
    <row r="23" spans="1:52" ht="21" x14ac:dyDescent="0.4">
      <c r="A23" s="68"/>
      <c r="B23" s="76"/>
      <c r="E23" s="67"/>
      <c r="F23" s="67"/>
      <c r="G23" s="67"/>
      <c r="H23" s="67"/>
      <c r="I23" s="67"/>
      <c r="J23" s="67"/>
      <c r="L23" s="101" t="str">
        <f>($A$6)</f>
        <v>Angler Lajos</v>
      </c>
      <c r="N23" s="80">
        <v>3</v>
      </c>
      <c r="O23" s="81" t="s">
        <v>100</v>
      </c>
      <c r="P23" s="80">
        <v>0</v>
      </c>
      <c r="Q23" s="104" t="s">
        <v>125</v>
      </c>
      <c r="R23" s="67" t="str">
        <f>($A$8)</f>
        <v>Gyozsán Zoltán</v>
      </c>
      <c r="S23" s="67"/>
      <c r="V23" s="67"/>
      <c r="Z23" s="67"/>
      <c r="AA23" s="104"/>
      <c r="AI23" s="104"/>
      <c r="AJ23" s="81"/>
      <c r="AK23" s="104"/>
      <c r="AM23" s="67"/>
      <c r="AN23" s="67"/>
      <c r="AO23" s="67"/>
      <c r="AP23" s="67"/>
      <c r="AQ23" s="67"/>
      <c r="AR23" s="67"/>
      <c r="AT23" s="67"/>
      <c r="AU23" s="67"/>
      <c r="AV23" s="67"/>
      <c r="AW23" s="67"/>
      <c r="AY23" s="83"/>
    </row>
    <row r="24" spans="1:52" ht="21" x14ac:dyDescent="0.4">
      <c r="A24" s="68"/>
      <c r="B24" s="76"/>
      <c r="D24" s="77"/>
      <c r="E24" s="67"/>
      <c r="F24" s="67"/>
      <c r="G24" s="67"/>
      <c r="H24" s="67"/>
      <c r="I24" s="67"/>
      <c r="J24" s="67"/>
      <c r="L24" s="101" t="str">
        <f>($A$7)</f>
        <v>Serák György</v>
      </c>
      <c r="N24" s="80">
        <v>2</v>
      </c>
      <c r="O24" s="81" t="s">
        <v>100</v>
      </c>
      <c r="P24" s="80">
        <v>1</v>
      </c>
      <c r="Q24" s="104" t="s">
        <v>125</v>
      </c>
      <c r="R24" s="67" t="str">
        <f>($A$12)</f>
        <v>Theodos Sándor</v>
      </c>
      <c r="S24" s="67"/>
      <c r="V24" s="67"/>
      <c r="Y24" s="77"/>
      <c r="Z24" s="67"/>
      <c r="AA24" s="78"/>
      <c r="AI24" s="78"/>
      <c r="AJ24" s="78"/>
      <c r="AK24" s="78"/>
      <c r="AM24" s="67"/>
      <c r="AN24" s="67"/>
      <c r="AO24" s="67"/>
      <c r="AP24" s="67"/>
      <c r="AQ24" s="67"/>
      <c r="AR24" s="67"/>
      <c r="AT24" s="67"/>
      <c r="AU24" s="67"/>
      <c r="AV24" s="67"/>
      <c r="AW24" s="67"/>
      <c r="AY24" s="83"/>
      <c r="AZ24" s="67"/>
    </row>
    <row r="25" spans="1:52" ht="3.75" customHeight="1" x14ac:dyDescent="0.25">
      <c r="A25" s="68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67"/>
      <c r="AQ25" s="67"/>
      <c r="AR25" s="67"/>
      <c r="AS25" s="67"/>
      <c r="AT25" s="67"/>
      <c r="AU25" s="67"/>
      <c r="AV25" s="67"/>
      <c r="AW25" s="67"/>
    </row>
    <row r="26" spans="1:52" s="67" customFormat="1" ht="24.6" x14ac:dyDescent="0.4">
      <c r="A26" s="75">
        <v>1</v>
      </c>
      <c r="B26" s="76"/>
      <c r="D26" s="77"/>
      <c r="K26" s="78"/>
      <c r="L26" s="101" t="str">
        <f>($A$3)</f>
        <v>Csekei Zoltán</v>
      </c>
      <c r="M26" s="78"/>
      <c r="N26" s="80">
        <v>0</v>
      </c>
      <c r="O26" s="81" t="s">
        <v>100</v>
      </c>
      <c r="P26" s="80">
        <v>0</v>
      </c>
      <c r="R26" s="67" t="str">
        <f>($A$10)</f>
        <v>Benkő János</v>
      </c>
      <c r="W26" s="78"/>
      <c r="Y26" s="77"/>
      <c r="AY26" s="83"/>
    </row>
    <row r="27" spans="1:52" ht="21" x14ac:dyDescent="0.4">
      <c r="A27" s="68"/>
      <c r="B27" s="76"/>
      <c r="E27" s="67"/>
      <c r="F27" s="67"/>
      <c r="G27" s="67"/>
      <c r="H27" s="67"/>
      <c r="I27" s="67"/>
      <c r="J27" s="67"/>
      <c r="L27" s="101" t="str">
        <f>($A$4)</f>
        <v>Kondor Balázs</v>
      </c>
      <c r="N27" s="80">
        <v>1</v>
      </c>
      <c r="O27" s="81" t="s">
        <v>100</v>
      </c>
      <c r="P27" s="80">
        <v>3</v>
      </c>
      <c r="R27" s="67" t="str">
        <f>($A$9)</f>
        <v>Böcskei Imre</v>
      </c>
      <c r="S27" s="67"/>
      <c r="V27" s="67"/>
      <c r="Z27" s="67"/>
      <c r="AA27" s="104"/>
      <c r="AI27" s="104"/>
      <c r="AJ27" s="81"/>
      <c r="AK27" s="104"/>
      <c r="AM27" s="67"/>
      <c r="AN27" s="67"/>
      <c r="AO27" s="67"/>
      <c r="AP27" s="67"/>
      <c r="AQ27" s="67"/>
      <c r="AR27" s="67"/>
      <c r="AT27" s="67"/>
      <c r="AU27" s="67"/>
      <c r="AV27" s="67"/>
      <c r="AW27" s="67"/>
      <c r="AY27" s="83"/>
    </row>
    <row r="28" spans="1:52" ht="21" x14ac:dyDescent="0.4">
      <c r="A28" s="68"/>
      <c r="B28" s="76"/>
      <c r="D28" s="77"/>
      <c r="E28" s="67"/>
      <c r="F28" s="67"/>
      <c r="G28" s="67"/>
      <c r="H28" s="67"/>
      <c r="I28" s="67"/>
      <c r="J28" s="67"/>
      <c r="L28" s="101" t="str">
        <f>($A$5)</f>
        <v>Németh Károly</v>
      </c>
      <c r="N28" s="80">
        <v>2</v>
      </c>
      <c r="O28" s="81" t="s">
        <v>100</v>
      </c>
      <c r="P28" s="80">
        <v>0</v>
      </c>
      <c r="Q28" s="104"/>
      <c r="R28" s="67" t="str">
        <f>($A$8)</f>
        <v>Gyozsán Zoltán</v>
      </c>
      <c r="S28" s="67"/>
      <c r="V28" s="67"/>
      <c r="Y28" s="77"/>
      <c r="Z28" s="67"/>
      <c r="AA28" s="78"/>
      <c r="AI28" s="78"/>
      <c r="AJ28" s="78"/>
      <c r="AK28" s="78"/>
      <c r="AM28" s="67"/>
      <c r="AN28" s="67"/>
      <c r="AO28" s="67"/>
      <c r="AP28" s="67"/>
      <c r="AQ28" s="67"/>
      <c r="AR28" s="67"/>
      <c r="AT28" s="67"/>
      <c r="AU28" s="67"/>
      <c r="AV28" s="67"/>
      <c r="AW28" s="67"/>
      <c r="AY28" s="83"/>
      <c r="AZ28" s="67"/>
    </row>
    <row r="29" spans="1:52" ht="21" x14ac:dyDescent="0.4">
      <c r="A29" s="68"/>
      <c r="B29" s="76"/>
      <c r="E29" s="67"/>
      <c r="F29" s="67"/>
      <c r="G29" s="67"/>
      <c r="H29" s="67"/>
      <c r="I29" s="67"/>
      <c r="J29" s="67"/>
      <c r="L29" s="101" t="str">
        <f>($A$6)</f>
        <v>Angler Lajos</v>
      </c>
      <c r="N29" s="80">
        <v>2</v>
      </c>
      <c r="O29" s="81" t="s">
        <v>100</v>
      </c>
      <c r="P29" s="80">
        <v>2</v>
      </c>
      <c r="R29" s="67" t="str">
        <f>($A$7)</f>
        <v>Serák György</v>
      </c>
      <c r="S29" s="67"/>
      <c r="V29" s="67"/>
      <c r="Z29" s="67"/>
      <c r="AA29" s="104"/>
      <c r="AI29" s="104"/>
      <c r="AJ29" s="81"/>
      <c r="AK29" s="104"/>
      <c r="AM29" s="67"/>
      <c r="AN29" s="67"/>
      <c r="AO29" s="67"/>
      <c r="AP29" s="67"/>
      <c r="AQ29" s="67"/>
      <c r="AR29" s="67"/>
      <c r="AT29" s="67"/>
      <c r="AU29" s="67"/>
      <c r="AV29" s="67"/>
      <c r="AW29" s="67"/>
      <c r="AY29" s="83"/>
    </row>
    <row r="30" spans="1:52" ht="21" x14ac:dyDescent="0.4">
      <c r="A30" s="68"/>
      <c r="B30" s="76"/>
      <c r="D30" s="77"/>
      <c r="E30" s="67"/>
      <c r="F30" s="67"/>
      <c r="G30" s="67"/>
      <c r="H30" s="67"/>
      <c r="I30" s="67"/>
      <c r="J30" s="67"/>
      <c r="L30" s="101" t="str">
        <f>($A$11)</f>
        <v xml:space="preserve">Fejes Ferenc  </v>
      </c>
      <c r="N30" s="80">
        <v>3</v>
      </c>
      <c r="O30" s="81" t="s">
        <v>100</v>
      </c>
      <c r="P30" s="80">
        <v>1</v>
      </c>
      <c r="Q30" s="104" t="s">
        <v>125</v>
      </c>
      <c r="R30" s="67" t="str">
        <f>($A$12)</f>
        <v>Theodos Sándor</v>
      </c>
      <c r="S30" s="67"/>
      <c r="V30" s="67"/>
      <c r="Y30" s="77"/>
      <c r="Z30" s="67"/>
      <c r="AA30" s="78"/>
      <c r="AI30" s="78"/>
      <c r="AJ30" s="78"/>
      <c r="AK30" s="78"/>
      <c r="AM30" s="67"/>
      <c r="AN30" s="67"/>
      <c r="AO30" s="67"/>
      <c r="AP30" s="67"/>
      <c r="AQ30" s="67"/>
      <c r="AR30" s="67"/>
      <c r="AT30" s="67"/>
      <c r="AU30" s="67"/>
      <c r="AV30" s="67"/>
      <c r="AW30" s="67"/>
      <c r="AY30" s="83"/>
      <c r="AZ30" s="67"/>
    </row>
    <row r="31" spans="1:52" ht="3.75" customHeight="1" x14ac:dyDescent="0.25">
      <c r="A31" s="68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67"/>
      <c r="AQ31" s="67"/>
      <c r="AR31" s="67"/>
      <c r="AS31" s="67"/>
      <c r="AT31" s="67"/>
      <c r="AU31" s="67"/>
      <c r="AV31" s="67"/>
      <c r="AW31" s="67"/>
    </row>
    <row r="32" spans="1:52" s="67" customFormat="1" ht="24.6" x14ac:dyDescent="0.4">
      <c r="A32" s="75">
        <v>4</v>
      </c>
      <c r="B32" s="76"/>
      <c r="D32" s="77"/>
      <c r="K32" s="78"/>
      <c r="L32" s="101" t="str">
        <f>($A$3)</f>
        <v>Csekei Zoltán</v>
      </c>
      <c r="M32" s="78"/>
      <c r="N32" s="80">
        <v>0</v>
      </c>
      <c r="O32" s="81" t="s">
        <v>100</v>
      </c>
      <c r="P32" s="80">
        <v>0</v>
      </c>
      <c r="R32" s="67" t="str">
        <f>($A$9)</f>
        <v>Böcskei Imre</v>
      </c>
      <c r="W32" s="78"/>
      <c r="Y32" s="77"/>
      <c r="AY32" s="83"/>
    </row>
    <row r="33" spans="1:52" ht="21" x14ac:dyDescent="0.4">
      <c r="A33" s="68"/>
      <c r="B33" s="76"/>
      <c r="E33" s="67"/>
      <c r="F33" s="67"/>
      <c r="G33" s="67"/>
      <c r="H33" s="67"/>
      <c r="I33" s="67"/>
      <c r="J33" s="67"/>
      <c r="L33" s="101" t="str">
        <f>($A$8)</f>
        <v>Gyozsán Zoltán</v>
      </c>
      <c r="N33" s="80">
        <v>0</v>
      </c>
      <c r="O33" s="81" t="s">
        <v>100</v>
      </c>
      <c r="P33" s="80">
        <v>3</v>
      </c>
      <c r="R33" s="67" t="str">
        <f>($A$4)</f>
        <v>Kondor Balázs</v>
      </c>
      <c r="S33" s="67"/>
      <c r="V33" s="67"/>
      <c r="Z33" s="67"/>
      <c r="AA33" s="104"/>
      <c r="AI33" s="104"/>
      <c r="AJ33" s="81"/>
      <c r="AK33" s="104"/>
      <c r="AM33" s="67"/>
      <c r="AN33" s="67"/>
      <c r="AO33" s="67"/>
      <c r="AP33" s="67"/>
      <c r="AQ33" s="67"/>
      <c r="AR33" s="67"/>
      <c r="AT33" s="67"/>
      <c r="AU33" s="67"/>
      <c r="AV33" s="67"/>
      <c r="AW33" s="67"/>
      <c r="AY33" s="83"/>
    </row>
    <row r="34" spans="1:52" ht="21" x14ac:dyDescent="0.4">
      <c r="A34" s="68"/>
      <c r="B34" s="76"/>
      <c r="D34" s="77"/>
      <c r="E34" s="67"/>
      <c r="F34" s="67"/>
      <c r="G34" s="67"/>
      <c r="H34" s="67"/>
      <c r="I34" s="67"/>
      <c r="J34" s="67"/>
      <c r="L34" s="101" t="str">
        <f>($A$5)</f>
        <v>Németh Károly</v>
      </c>
      <c r="N34" s="80">
        <v>3</v>
      </c>
      <c r="O34" s="81" t="s">
        <v>100</v>
      </c>
      <c r="P34" s="80">
        <v>1</v>
      </c>
      <c r="Q34" s="104"/>
      <c r="R34" s="67" t="str">
        <f>($A$7)</f>
        <v>Serák György</v>
      </c>
      <c r="S34" s="67"/>
      <c r="V34" s="67"/>
      <c r="Y34" s="77"/>
      <c r="Z34" s="67"/>
      <c r="AA34" s="78"/>
      <c r="AI34" s="78"/>
      <c r="AJ34" s="78"/>
      <c r="AK34" s="78"/>
      <c r="AM34" s="67"/>
      <c r="AN34" s="67"/>
      <c r="AO34" s="67"/>
      <c r="AP34" s="67"/>
      <c r="AQ34" s="67"/>
      <c r="AR34" s="67"/>
      <c r="AT34" s="67"/>
      <c r="AU34" s="67"/>
      <c r="AV34" s="67"/>
      <c r="AW34" s="67"/>
      <c r="AY34" s="83"/>
      <c r="AZ34" s="67"/>
    </row>
    <row r="35" spans="1:52" ht="21" x14ac:dyDescent="0.4">
      <c r="A35" s="68"/>
      <c r="B35" s="76"/>
      <c r="E35" s="67"/>
      <c r="F35" s="67"/>
      <c r="G35" s="67"/>
      <c r="H35" s="67"/>
      <c r="I35" s="67"/>
      <c r="J35" s="67"/>
      <c r="L35" s="101" t="str">
        <f>($A$6)</f>
        <v>Angler Lajos</v>
      </c>
      <c r="N35" s="80">
        <v>2</v>
      </c>
      <c r="O35" s="81" t="s">
        <v>100</v>
      </c>
      <c r="P35" s="80">
        <v>0</v>
      </c>
      <c r="R35" s="67" t="str">
        <f>($A$12)</f>
        <v>Theodos Sándor</v>
      </c>
      <c r="S35" s="67"/>
      <c r="V35" s="67"/>
      <c r="Z35" s="67"/>
      <c r="AA35" s="104"/>
      <c r="AI35" s="104"/>
      <c r="AJ35" s="81"/>
      <c r="AK35" s="104"/>
      <c r="AM35" s="67"/>
      <c r="AN35" s="67"/>
      <c r="AO35" s="67"/>
      <c r="AP35" s="67"/>
      <c r="AQ35" s="67"/>
      <c r="AR35" s="67"/>
      <c r="AT35" s="67"/>
      <c r="AU35" s="67"/>
      <c r="AV35" s="67"/>
      <c r="AW35" s="67"/>
      <c r="AY35" s="83"/>
    </row>
    <row r="36" spans="1:52" ht="21" x14ac:dyDescent="0.4">
      <c r="A36" s="68"/>
      <c r="B36" s="76"/>
      <c r="D36" s="77"/>
      <c r="E36" s="67"/>
      <c r="F36" s="67"/>
      <c r="G36" s="67"/>
      <c r="H36" s="67"/>
      <c r="I36" s="67"/>
      <c r="J36" s="67"/>
      <c r="L36" s="101" t="str">
        <f>($A$10)</f>
        <v>Benkő János</v>
      </c>
      <c r="N36" s="80">
        <v>0</v>
      </c>
      <c r="O36" s="81" t="s">
        <v>100</v>
      </c>
      <c r="P36" s="80">
        <v>1</v>
      </c>
      <c r="Q36" s="104" t="s">
        <v>125</v>
      </c>
      <c r="R36" s="67" t="str">
        <f>($A$11)</f>
        <v xml:space="preserve">Fejes Ferenc  </v>
      </c>
      <c r="S36" s="67"/>
      <c r="V36" s="67"/>
      <c r="Y36" s="77"/>
      <c r="Z36" s="67"/>
      <c r="AA36" s="78"/>
      <c r="AI36" s="78"/>
      <c r="AJ36" s="78"/>
      <c r="AK36" s="78"/>
      <c r="AM36" s="67"/>
      <c r="AN36" s="67"/>
      <c r="AO36" s="67"/>
      <c r="AP36" s="67"/>
      <c r="AQ36" s="67"/>
      <c r="AR36" s="67"/>
      <c r="AT36" s="67"/>
      <c r="AU36" s="67"/>
      <c r="AV36" s="67"/>
      <c r="AW36" s="67"/>
      <c r="AY36" s="83"/>
      <c r="AZ36" s="67"/>
    </row>
    <row r="37" spans="1:52" ht="3.75" customHeight="1" x14ac:dyDescent="0.25">
      <c r="A37" s="68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67"/>
      <c r="AQ37" s="67"/>
      <c r="AR37" s="67"/>
      <c r="AS37" s="67"/>
      <c r="AT37" s="67"/>
      <c r="AU37" s="67"/>
      <c r="AV37" s="67"/>
      <c r="AW37" s="67"/>
    </row>
    <row r="38" spans="1:52" s="67" customFormat="1" ht="24.6" x14ac:dyDescent="0.4">
      <c r="A38" s="75">
        <v>5</v>
      </c>
      <c r="B38" s="76"/>
      <c r="D38" s="77"/>
      <c r="K38" s="78"/>
      <c r="L38" s="101" t="str">
        <f>($A$3)</f>
        <v>Csekei Zoltán</v>
      </c>
      <c r="M38" s="78"/>
      <c r="N38" s="80">
        <v>2</v>
      </c>
      <c r="O38" s="81" t="s">
        <v>100</v>
      </c>
      <c r="P38" s="80">
        <v>0</v>
      </c>
      <c r="R38" s="67" t="str">
        <f>($A$8)</f>
        <v>Gyozsán Zoltán</v>
      </c>
      <c r="W38" s="78"/>
      <c r="Y38" s="77"/>
      <c r="AY38" s="83"/>
    </row>
    <row r="39" spans="1:52" ht="21" x14ac:dyDescent="0.4">
      <c r="A39" s="68"/>
      <c r="B39" s="76"/>
      <c r="E39" s="67"/>
      <c r="F39" s="67"/>
      <c r="G39" s="67"/>
      <c r="H39" s="67"/>
      <c r="I39" s="67"/>
      <c r="J39" s="67"/>
      <c r="L39" s="101" t="str">
        <f>($A$4)</f>
        <v>Kondor Balázs</v>
      </c>
      <c r="N39" s="80">
        <v>4</v>
      </c>
      <c r="O39" s="81" t="s">
        <v>100</v>
      </c>
      <c r="P39" s="80">
        <v>2</v>
      </c>
      <c r="R39" s="67" t="str">
        <f>($A$7)</f>
        <v>Serák György</v>
      </c>
      <c r="S39" s="67"/>
      <c r="V39" s="67"/>
      <c r="Z39" s="67"/>
      <c r="AA39" s="104"/>
      <c r="AB39" s="81"/>
      <c r="AC39" s="104"/>
      <c r="AE39" s="67"/>
      <c r="AF39" s="67"/>
      <c r="AG39" s="67"/>
      <c r="AH39" s="67"/>
      <c r="AI39" s="104"/>
      <c r="AJ39" s="81"/>
      <c r="AK39" s="104"/>
      <c r="AM39" s="67"/>
      <c r="AN39" s="67"/>
      <c r="AO39" s="67"/>
      <c r="AP39" s="67"/>
      <c r="AQ39" s="67"/>
      <c r="AR39" s="67"/>
      <c r="AT39" s="67"/>
      <c r="AU39" s="67"/>
      <c r="AV39" s="67"/>
      <c r="AW39" s="67"/>
      <c r="AY39" s="83"/>
    </row>
    <row r="40" spans="1:52" ht="21" x14ac:dyDescent="0.4">
      <c r="A40" s="68"/>
      <c r="B40" s="76"/>
      <c r="D40" s="77"/>
      <c r="E40" s="67"/>
      <c r="F40" s="67"/>
      <c r="G40" s="67"/>
      <c r="H40" s="67"/>
      <c r="I40" s="67"/>
      <c r="J40" s="67"/>
      <c r="L40" s="101" t="str">
        <f>($A$5)</f>
        <v>Németh Károly</v>
      </c>
      <c r="N40" s="80">
        <v>1</v>
      </c>
      <c r="O40" s="81" t="s">
        <v>100</v>
      </c>
      <c r="P40" s="80">
        <v>0</v>
      </c>
      <c r="Q40" s="104"/>
      <c r="R40" s="67" t="str">
        <f>($A$6)</f>
        <v>Angler Lajos</v>
      </c>
      <c r="S40" s="67"/>
      <c r="V40" s="67"/>
      <c r="Y40" s="77"/>
      <c r="Z40" s="67"/>
      <c r="AA40" s="78"/>
      <c r="AB40" s="78"/>
      <c r="AC40" s="78"/>
      <c r="AE40" s="67"/>
      <c r="AF40" s="67"/>
      <c r="AG40" s="67"/>
      <c r="AH40" s="67"/>
      <c r="AI40" s="78"/>
      <c r="AJ40" s="78"/>
      <c r="AK40" s="78"/>
      <c r="AM40" s="67"/>
      <c r="AN40" s="67"/>
      <c r="AO40" s="67"/>
      <c r="AP40" s="67"/>
      <c r="AQ40" s="67"/>
      <c r="AR40" s="67"/>
      <c r="AT40" s="67"/>
      <c r="AU40" s="67"/>
      <c r="AV40" s="67"/>
      <c r="AW40" s="67"/>
      <c r="AY40" s="83"/>
      <c r="AZ40" s="67"/>
    </row>
    <row r="41" spans="1:52" ht="21" x14ac:dyDescent="0.4">
      <c r="A41" s="68"/>
      <c r="B41" s="76"/>
      <c r="E41" s="67"/>
      <c r="F41" s="67"/>
      <c r="G41" s="67"/>
      <c r="H41" s="67"/>
      <c r="I41" s="67"/>
      <c r="J41" s="67"/>
      <c r="L41" s="101" t="str">
        <f>($A$9)</f>
        <v>Böcskei Imre</v>
      </c>
      <c r="N41" s="80">
        <v>2</v>
      </c>
      <c r="O41" s="81" t="s">
        <v>100</v>
      </c>
      <c r="P41" s="80">
        <v>1</v>
      </c>
      <c r="R41" s="67" t="str">
        <f>($A$11)</f>
        <v xml:space="preserve">Fejes Ferenc  </v>
      </c>
      <c r="S41" s="67"/>
      <c r="V41" s="67"/>
      <c r="Z41" s="67"/>
      <c r="AA41" s="104"/>
      <c r="AB41" s="81"/>
      <c r="AC41" s="104"/>
      <c r="AE41" s="67"/>
      <c r="AF41" s="67"/>
      <c r="AG41" s="67"/>
      <c r="AH41" s="67"/>
      <c r="AI41" s="104"/>
      <c r="AJ41" s="81"/>
      <c r="AK41" s="104"/>
      <c r="AM41" s="67"/>
      <c r="AN41" s="67"/>
      <c r="AO41" s="67"/>
      <c r="AP41" s="67"/>
      <c r="AQ41" s="67"/>
      <c r="AR41" s="67"/>
      <c r="AT41" s="67"/>
      <c r="AU41" s="67"/>
      <c r="AV41" s="67"/>
      <c r="AW41" s="67"/>
      <c r="AY41" s="83"/>
    </row>
    <row r="42" spans="1:52" ht="21" x14ac:dyDescent="0.4">
      <c r="A42" s="68"/>
      <c r="B42" s="76"/>
      <c r="D42" s="77"/>
      <c r="E42" s="67"/>
      <c r="F42" s="67"/>
      <c r="G42" s="67"/>
      <c r="H42" s="67"/>
      <c r="I42" s="67"/>
      <c r="J42" s="67"/>
      <c r="L42" s="101" t="str">
        <f>($A$10)</f>
        <v>Benkő János</v>
      </c>
      <c r="N42" s="80">
        <v>1</v>
      </c>
      <c r="O42" s="81" t="s">
        <v>100</v>
      </c>
      <c r="P42" s="80">
        <v>2</v>
      </c>
      <c r="Q42" s="104" t="s">
        <v>125</v>
      </c>
      <c r="R42" s="67" t="str">
        <f>($A$12)</f>
        <v>Theodos Sándor</v>
      </c>
      <c r="S42" s="67"/>
      <c r="V42" s="67"/>
      <c r="Y42" s="77"/>
      <c r="Z42" s="67"/>
      <c r="AA42" s="78"/>
      <c r="AB42" s="78"/>
      <c r="AC42" s="78"/>
      <c r="AE42" s="67"/>
      <c r="AF42" s="67"/>
      <c r="AG42" s="67"/>
      <c r="AH42" s="67"/>
      <c r="AI42" s="78"/>
      <c r="AJ42" s="78"/>
      <c r="AK42" s="78"/>
      <c r="AM42" s="67"/>
      <c r="AN42" s="67"/>
      <c r="AO42" s="67"/>
      <c r="AP42" s="67"/>
      <c r="AQ42" s="67"/>
      <c r="AR42" s="67"/>
      <c r="AT42" s="67"/>
      <c r="AU42" s="67"/>
      <c r="AV42" s="67"/>
      <c r="AW42" s="67"/>
      <c r="AY42" s="83"/>
      <c r="AZ42" s="67"/>
    </row>
    <row r="43" spans="1:52" ht="3.75" customHeight="1" x14ac:dyDescent="0.25">
      <c r="A43" s="68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67"/>
      <c r="AQ43" s="67"/>
      <c r="AR43" s="67"/>
      <c r="AS43" s="67"/>
      <c r="AT43" s="67"/>
      <c r="AU43" s="67"/>
      <c r="AV43" s="67"/>
      <c r="AW43" s="67"/>
    </row>
    <row r="44" spans="1:52" s="67" customFormat="1" ht="24.6" x14ac:dyDescent="0.4">
      <c r="A44" s="75">
        <v>6</v>
      </c>
      <c r="B44" s="76"/>
      <c r="D44" s="77"/>
      <c r="K44" s="78"/>
      <c r="L44" s="101" t="str">
        <f>($A$3)</f>
        <v>Csekei Zoltán</v>
      </c>
      <c r="M44" s="78"/>
      <c r="N44" s="80">
        <v>1</v>
      </c>
      <c r="O44" s="81" t="s">
        <v>100</v>
      </c>
      <c r="P44" s="80">
        <v>1</v>
      </c>
      <c r="R44" s="67" t="str">
        <f>($A$7)</f>
        <v>Serák György</v>
      </c>
      <c r="W44" s="78"/>
      <c r="Y44" s="77"/>
      <c r="AY44" s="83"/>
    </row>
    <row r="45" spans="1:52" ht="21" x14ac:dyDescent="0.4">
      <c r="A45" s="68"/>
      <c r="B45" s="76"/>
      <c r="E45" s="67"/>
      <c r="F45" s="67"/>
      <c r="G45" s="67"/>
      <c r="H45" s="67"/>
      <c r="I45" s="67"/>
      <c r="J45" s="67"/>
      <c r="L45" s="101" t="str">
        <f>($A$4)</f>
        <v>Kondor Balázs</v>
      </c>
      <c r="N45" s="80">
        <v>4</v>
      </c>
      <c r="O45" s="81" t="s">
        <v>100</v>
      </c>
      <c r="P45" s="80">
        <v>2</v>
      </c>
      <c r="R45" s="67" t="str">
        <f>($A$6)</f>
        <v>Angler Lajos</v>
      </c>
      <c r="S45" s="67"/>
      <c r="V45" s="67"/>
      <c r="Z45" s="67"/>
      <c r="AA45" s="104"/>
      <c r="AB45" s="81"/>
      <c r="AC45" s="104"/>
      <c r="AE45" s="67"/>
      <c r="AF45" s="67"/>
      <c r="AG45" s="67"/>
      <c r="AH45" s="67"/>
      <c r="AI45" s="104"/>
      <c r="AJ45" s="81"/>
      <c r="AK45" s="104"/>
      <c r="AM45" s="67"/>
      <c r="AN45" s="67"/>
      <c r="AO45" s="67"/>
      <c r="AP45" s="67"/>
      <c r="AQ45" s="67"/>
      <c r="AR45" s="67"/>
      <c r="AT45" s="67"/>
      <c r="AU45" s="67"/>
      <c r="AV45" s="67"/>
      <c r="AW45" s="67"/>
      <c r="AY45" s="83"/>
    </row>
    <row r="46" spans="1:52" ht="21" x14ac:dyDescent="0.4">
      <c r="A46" s="68"/>
      <c r="B46" s="76"/>
      <c r="D46" s="77"/>
      <c r="E46" s="67"/>
      <c r="F46" s="67"/>
      <c r="G46" s="67"/>
      <c r="H46" s="67"/>
      <c r="I46" s="67"/>
      <c r="J46" s="67"/>
      <c r="L46" s="101" t="str">
        <f>($A$5)</f>
        <v>Németh Károly</v>
      </c>
      <c r="N46" s="80">
        <v>1</v>
      </c>
      <c r="O46" s="81" t="s">
        <v>100</v>
      </c>
      <c r="P46" s="80">
        <v>1</v>
      </c>
      <c r="Q46" s="104"/>
      <c r="R46" s="67" t="str">
        <f>($A$12)</f>
        <v>Theodos Sándor</v>
      </c>
      <c r="S46" s="67"/>
      <c r="V46" s="67"/>
      <c r="Y46" s="77"/>
      <c r="Z46" s="67"/>
      <c r="AA46" s="78"/>
      <c r="AB46" s="78"/>
      <c r="AC46" s="78"/>
      <c r="AE46" s="67"/>
      <c r="AF46" s="67"/>
      <c r="AG46" s="67"/>
      <c r="AH46" s="67"/>
      <c r="AI46" s="78"/>
      <c r="AJ46" s="78"/>
      <c r="AK46" s="78"/>
      <c r="AM46" s="67"/>
      <c r="AN46" s="67"/>
      <c r="AO46" s="67"/>
      <c r="AP46" s="67"/>
      <c r="AQ46" s="67"/>
      <c r="AR46" s="67"/>
      <c r="AT46" s="67"/>
      <c r="AU46" s="67"/>
      <c r="AV46" s="67"/>
      <c r="AW46" s="67"/>
      <c r="AY46" s="83"/>
      <c r="AZ46" s="67"/>
    </row>
    <row r="47" spans="1:52" ht="21" x14ac:dyDescent="0.4">
      <c r="A47" s="68"/>
      <c r="B47" s="76"/>
      <c r="E47" s="67"/>
      <c r="F47" s="67"/>
      <c r="G47" s="67"/>
      <c r="H47" s="67"/>
      <c r="I47" s="67"/>
      <c r="J47" s="67"/>
      <c r="L47" s="101" t="str">
        <f>($A$8)</f>
        <v>Gyozsán Zoltán</v>
      </c>
      <c r="N47" s="80">
        <v>0</v>
      </c>
      <c r="O47" s="81" t="s">
        <v>100</v>
      </c>
      <c r="P47" s="80">
        <v>1</v>
      </c>
      <c r="R47" s="67" t="str">
        <f>($A$11)</f>
        <v xml:space="preserve">Fejes Ferenc  </v>
      </c>
      <c r="S47" s="67"/>
      <c r="V47" s="67"/>
      <c r="Z47" s="67"/>
      <c r="AA47" s="104"/>
      <c r="AB47" s="81"/>
      <c r="AC47" s="104"/>
      <c r="AE47" s="67"/>
      <c r="AF47" s="67"/>
      <c r="AG47" s="67"/>
      <c r="AH47" s="67"/>
      <c r="AI47" s="104"/>
      <c r="AJ47" s="81"/>
      <c r="AK47" s="104"/>
      <c r="AM47" s="67"/>
      <c r="AN47" s="67"/>
      <c r="AO47" s="67"/>
      <c r="AP47" s="67"/>
      <c r="AQ47" s="67"/>
      <c r="AR47" s="67"/>
      <c r="AT47" s="67"/>
      <c r="AU47" s="67"/>
      <c r="AV47" s="67"/>
      <c r="AW47" s="67"/>
      <c r="AY47" s="83"/>
    </row>
    <row r="48" spans="1:52" ht="21" x14ac:dyDescent="0.4">
      <c r="A48" s="68"/>
      <c r="B48" s="76"/>
      <c r="D48" s="77"/>
      <c r="E48" s="67"/>
      <c r="F48" s="67"/>
      <c r="G48" s="67"/>
      <c r="H48" s="67"/>
      <c r="I48" s="67"/>
      <c r="J48" s="67"/>
      <c r="L48" s="101" t="str">
        <f>($A$9)</f>
        <v>Böcskei Imre</v>
      </c>
      <c r="N48" s="80">
        <v>2</v>
      </c>
      <c r="O48" s="81" t="s">
        <v>100</v>
      </c>
      <c r="P48" s="80">
        <v>0</v>
      </c>
      <c r="Q48" s="104" t="s">
        <v>125</v>
      </c>
      <c r="R48" s="67" t="str">
        <f>($A$10)</f>
        <v>Benkő János</v>
      </c>
      <c r="S48" s="67"/>
      <c r="V48" s="67"/>
      <c r="Y48" s="77"/>
      <c r="Z48" s="67"/>
      <c r="AA48" s="78"/>
      <c r="AB48" s="78"/>
      <c r="AC48" s="78"/>
      <c r="AE48" s="67"/>
      <c r="AF48" s="67"/>
      <c r="AG48" s="67"/>
      <c r="AH48" s="67"/>
      <c r="AI48" s="78"/>
      <c r="AJ48" s="78"/>
      <c r="AK48" s="78"/>
      <c r="AM48" s="67"/>
      <c r="AN48" s="67"/>
      <c r="AO48" s="67"/>
      <c r="AP48" s="67"/>
      <c r="AQ48" s="67"/>
      <c r="AR48" s="67"/>
      <c r="AT48" s="67"/>
      <c r="AU48" s="67"/>
      <c r="AV48" s="67"/>
      <c r="AW48" s="67"/>
      <c r="AY48" s="83"/>
      <c r="AZ48" s="67"/>
    </row>
    <row r="49" spans="1:52" ht="3.75" customHeight="1" x14ac:dyDescent="0.25">
      <c r="A49" s="68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67"/>
      <c r="AQ49" s="67"/>
      <c r="AR49" s="67"/>
      <c r="AS49" s="67"/>
      <c r="AT49" s="67"/>
      <c r="AU49" s="67"/>
      <c r="AV49" s="67"/>
      <c r="AW49" s="67"/>
    </row>
    <row r="50" spans="1:52" s="67" customFormat="1" ht="24.6" x14ac:dyDescent="0.4">
      <c r="A50" s="75">
        <v>7</v>
      </c>
      <c r="B50" s="76"/>
      <c r="D50" s="77"/>
      <c r="K50" s="78"/>
      <c r="L50" s="101" t="str">
        <f>($A$3)</f>
        <v>Csekei Zoltán</v>
      </c>
      <c r="M50" s="78"/>
      <c r="N50" s="80">
        <v>1</v>
      </c>
      <c r="O50" s="81" t="s">
        <v>100</v>
      </c>
      <c r="P50" s="80">
        <v>0</v>
      </c>
      <c r="R50" s="67" t="str">
        <f>($A$6)</f>
        <v>Angler Lajos</v>
      </c>
      <c r="W50" s="78"/>
      <c r="Y50" s="77"/>
      <c r="AY50" s="83"/>
    </row>
    <row r="51" spans="1:52" ht="21" x14ac:dyDescent="0.4">
      <c r="A51" s="68"/>
      <c r="B51" s="76"/>
      <c r="E51" s="67"/>
      <c r="F51" s="67"/>
      <c r="G51" s="67"/>
      <c r="H51" s="67"/>
      <c r="I51" s="67"/>
      <c r="J51" s="67"/>
      <c r="L51" s="101" t="str">
        <f>($A$4)</f>
        <v>Kondor Balázs</v>
      </c>
      <c r="N51" s="80">
        <v>0</v>
      </c>
      <c r="O51" s="81" t="s">
        <v>100</v>
      </c>
      <c r="P51" s="80">
        <v>0</v>
      </c>
      <c r="R51" s="67" t="str">
        <f>($A$5)</f>
        <v>Németh Károly</v>
      </c>
      <c r="S51" s="67"/>
      <c r="V51" s="67"/>
      <c r="Z51" s="67"/>
      <c r="AA51" s="104"/>
      <c r="AB51" s="81"/>
      <c r="AC51" s="104"/>
      <c r="AE51" s="67"/>
      <c r="AF51" s="67"/>
      <c r="AG51" s="67"/>
      <c r="AH51" s="67"/>
      <c r="AI51" s="104"/>
      <c r="AJ51" s="81"/>
      <c r="AK51" s="104"/>
      <c r="AM51" s="67"/>
      <c r="AN51" s="67"/>
      <c r="AO51" s="67"/>
      <c r="AP51" s="67"/>
      <c r="AQ51" s="67"/>
      <c r="AR51" s="67"/>
      <c r="AT51" s="67"/>
      <c r="AU51" s="67"/>
      <c r="AV51" s="67"/>
      <c r="AW51" s="67"/>
      <c r="AY51" s="83"/>
    </row>
    <row r="52" spans="1:52" ht="21" x14ac:dyDescent="0.4">
      <c r="A52" s="68"/>
      <c r="B52" s="76"/>
      <c r="D52" s="77"/>
      <c r="E52" s="67"/>
      <c r="F52" s="67"/>
      <c r="G52" s="67"/>
      <c r="H52" s="67"/>
      <c r="I52" s="67"/>
      <c r="J52" s="67"/>
      <c r="L52" s="101" t="str">
        <f>($A$7)</f>
        <v>Serák György</v>
      </c>
      <c r="N52" s="80">
        <v>2</v>
      </c>
      <c r="O52" s="81" t="s">
        <v>100</v>
      </c>
      <c r="P52" s="80">
        <v>0</v>
      </c>
      <c r="Q52" s="104"/>
      <c r="R52" s="67" t="str">
        <f>($A$11)</f>
        <v xml:space="preserve">Fejes Ferenc  </v>
      </c>
      <c r="S52" s="67"/>
      <c r="V52" s="67"/>
      <c r="Y52" s="77"/>
      <c r="Z52" s="67"/>
      <c r="AA52" s="78"/>
      <c r="AB52" s="78"/>
      <c r="AC52" s="78"/>
      <c r="AE52" s="67"/>
      <c r="AF52" s="67"/>
      <c r="AG52" s="67"/>
      <c r="AH52" s="67"/>
      <c r="AI52" s="78"/>
      <c r="AJ52" s="78"/>
      <c r="AK52" s="78"/>
      <c r="AM52" s="67"/>
      <c r="AN52" s="67"/>
      <c r="AO52" s="67"/>
      <c r="AP52" s="67"/>
      <c r="AQ52" s="67"/>
      <c r="AR52" s="67"/>
      <c r="AT52" s="67"/>
      <c r="AU52" s="67"/>
      <c r="AV52" s="67"/>
      <c r="AW52" s="67"/>
      <c r="AY52" s="83"/>
      <c r="AZ52" s="67"/>
    </row>
    <row r="53" spans="1:52" ht="21" x14ac:dyDescent="0.4">
      <c r="A53" s="68"/>
      <c r="B53" s="76"/>
      <c r="E53" s="67"/>
      <c r="F53" s="67"/>
      <c r="G53" s="67"/>
      <c r="H53" s="67"/>
      <c r="I53" s="67"/>
      <c r="J53" s="67"/>
      <c r="L53" s="101" t="str">
        <f>($A$8)</f>
        <v>Gyozsán Zoltán</v>
      </c>
      <c r="N53" s="80">
        <v>1</v>
      </c>
      <c r="O53" s="81" t="s">
        <v>100</v>
      </c>
      <c r="P53" s="80">
        <v>1</v>
      </c>
      <c r="R53" s="67" t="str">
        <f>($A$10)</f>
        <v>Benkő János</v>
      </c>
      <c r="S53" s="67"/>
      <c r="V53" s="67"/>
      <c r="Z53" s="67"/>
      <c r="AA53" s="104"/>
      <c r="AB53" s="81"/>
      <c r="AC53" s="104"/>
      <c r="AE53" s="67"/>
      <c r="AF53" s="67"/>
      <c r="AG53" s="67"/>
      <c r="AH53" s="67"/>
      <c r="AI53" s="104"/>
      <c r="AJ53" s="81"/>
      <c r="AK53" s="104"/>
      <c r="AM53" s="67"/>
      <c r="AN53" s="67"/>
      <c r="AO53" s="67"/>
      <c r="AP53" s="67"/>
      <c r="AQ53" s="67"/>
      <c r="AR53" s="67"/>
      <c r="AT53" s="67"/>
      <c r="AU53" s="67"/>
      <c r="AV53" s="67"/>
      <c r="AW53" s="67"/>
      <c r="AY53" s="83"/>
    </row>
    <row r="54" spans="1:52" ht="21" x14ac:dyDescent="0.4">
      <c r="A54" s="68"/>
      <c r="B54" s="76"/>
      <c r="D54" s="77"/>
      <c r="E54" s="67"/>
      <c r="F54" s="67"/>
      <c r="G54" s="67"/>
      <c r="H54" s="67"/>
      <c r="I54" s="67"/>
      <c r="J54" s="67"/>
      <c r="L54" s="101" t="str">
        <f>($A$9)</f>
        <v>Böcskei Imre</v>
      </c>
      <c r="N54" s="80">
        <v>1</v>
      </c>
      <c r="O54" s="81" t="s">
        <v>100</v>
      </c>
      <c r="P54" s="80">
        <v>1</v>
      </c>
      <c r="Q54" s="104" t="s">
        <v>125</v>
      </c>
      <c r="R54" s="67" t="str">
        <f>($A$12)</f>
        <v>Theodos Sándor</v>
      </c>
      <c r="S54" s="67"/>
      <c r="V54" s="67"/>
      <c r="Y54" s="77"/>
      <c r="Z54" s="67"/>
      <c r="AA54" s="78"/>
      <c r="AB54" s="78"/>
      <c r="AC54" s="78"/>
      <c r="AE54" s="67"/>
      <c r="AF54" s="67"/>
      <c r="AG54" s="67"/>
      <c r="AH54" s="67"/>
      <c r="AI54" s="78"/>
      <c r="AJ54" s="78"/>
      <c r="AK54" s="78"/>
      <c r="AM54" s="67"/>
      <c r="AN54" s="67"/>
      <c r="AO54" s="67"/>
      <c r="AP54" s="67"/>
      <c r="AQ54" s="67"/>
      <c r="AR54" s="67"/>
      <c r="AT54" s="67"/>
      <c r="AU54" s="67"/>
      <c r="AV54" s="67"/>
      <c r="AW54" s="67"/>
      <c r="AY54" s="83"/>
      <c r="AZ54" s="67"/>
    </row>
    <row r="55" spans="1:52" ht="3.75" customHeight="1" x14ac:dyDescent="0.25">
      <c r="A55" s="68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67"/>
      <c r="AQ55" s="67"/>
      <c r="AR55" s="67"/>
      <c r="AS55" s="67"/>
      <c r="AT55" s="67"/>
      <c r="AU55" s="67"/>
      <c r="AV55" s="67"/>
      <c r="AW55" s="67"/>
    </row>
    <row r="56" spans="1:52" s="67" customFormat="1" ht="24.6" x14ac:dyDescent="0.4">
      <c r="A56" s="75">
        <v>2</v>
      </c>
      <c r="B56" s="76"/>
      <c r="D56" s="77"/>
      <c r="K56" s="78"/>
      <c r="L56" s="101" t="str">
        <f>($A$3)</f>
        <v>Csekei Zoltán</v>
      </c>
      <c r="M56" s="78"/>
      <c r="N56" s="80">
        <v>0</v>
      </c>
      <c r="O56" s="81" t="s">
        <v>100</v>
      </c>
      <c r="P56" s="80">
        <v>0</v>
      </c>
      <c r="R56" s="67" t="str">
        <f>($A$5)</f>
        <v>Németh Károly</v>
      </c>
      <c r="W56" s="78"/>
      <c r="Y56" s="77"/>
      <c r="AY56" s="83"/>
    </row>
    <row r="57" spans="1:52" ht="21" x14ac:dyDescent="0.4">
      <c r="A57" s="68"/>
      <c r="B57" s="76"/>
      <c r="D57" s="77"/>
      <c r="E57" s="67"/>
      <c r="F57" s="67"/>
      <c r="G57" s="67"/>
      <c r="H57" s="67"/>
      <c r="I57" s="67"/>
      <c r="J57" s="67"/>
      <c r="L57" s="101" t="str">
        <f>($A$4)</f>
        <v>Kondor Balázs</v>
      </c>
      <c r="N57" s="80">
        <v>0</v>
      </c>
      <c r="O57" s="81" t="s">
        <v>100</v>
      </c>
      <c r="P57" s="80">
        <v>1</v>
      </c>
      <c r="R57" s="67" t="str">
        <f>($A$12)</f>
        <v>Theodos Sándor</v>
      </c>
      <c r="S57" s="67"/>
      <c r="V57" s="67"/>
      <c r="Y57" s="77"/>
      <c r="Z57" s="67"/>
      <c r="AA57" s="78"/>
      <c r="AB57" s="78"/>
      <c r="AC57" s="78"/>
      <c r="AE57" s="67"/>
      <c r="AF57" s="67"/>
      <c r="AG57" s="67"/>
      <c r="AH57" s="67"/>
      <c r="AI57" s="78"/>
      <c r="AJ57" s="78"/>
      <c r="AK57" s="78"/>
      <c r="AM57" s="67"/>
      <c r="AN57" s="67"/>
      <c r="AO57" s="67"/>
      <c r="AP57" s="67"/>
      <c r="AQ57" s="67"/>
      <c r="AR57" s="67"/>
      <c r="AT57" s="67"/>
      <c r="AU57" s="67"/>
      <c r="AV57" s="67"/>
      <c r="AW57" s="67"/>
      <c r="AY57" s="83"/>
      <c r="AZ57" s="67"/>
    </row>
    <row r="58" spans="1:52" ht="21" x14ac:dyDescent="0.4">
      <c r="A58" s="68"/>
      <c r="B58" s="76"/>
      <c r="D58" s="77"/>
      <c r="E58" s="67"/>
      <c r="F58" s="67"/>
      <c r="G58" s="67"/>
      <c r="H58" s="67"/>
      <c r="I58" s="67"/>
      <c r="J58" s="67"/>
      <c r="L58" s="101" t="str">
        <f>($A$6)</f>
        <v>Angler Lajos</v>
      </c>
      <c r="N58" s="80">
        <v>3</v>
      </c>
      <c r="O58" s="81" t="s">
        <v>100</v>
      </c>
      <c r="P58" s="80">
        <v>0</v>
      </c>
      <c r="Q58" s="104"/>
      <c r="R58" s="67" t="str">
        <f>($A$11)</f>
        <v xml:space="preserve">Fejes Ferenc  </v>
      </c>
      <c r="S58" s="67"/>
      <c r="V58" s="67"/>
      <c r="Y58" s="77"/>
      <c r="Z58" s="67"/>
      <c r="AA58" s="78"/>
      <c r="AB58" s="78"/>
      <c r="AC58" s="78"/>
      <c r="AE58" s="67"/>
      <c r="AF58" s="67"/>
      <c r="AG58" s="67"/>
      <c r="AH58" s="67"/>
      <c r="AI58" s="78"/>
      <c r="AJ58" s="78"/>
      <c r="AK58" s="78"/>
      <c r="AM58" s="67"/>
      <c r="AN58" s="67"/>
      <c r="AO58" s="67"/>
      <c r="AP58" s="67"/>
      <c r="AQ58" s="67"/>
      <c r="AR58" s="67"/>
      <c r="AT58" s="67"/>
      <c r="AU58" s="67"/>
      <c r="AV58" s="67"/>
      <c r="AW58" s="67"/>
      <c r="AY58" s="83"/>
      <c r="AZ58" s="67"/>
    </row>
    <row r="59" spans="1:52" ht="21" x14ac:dyDescent="0.4">
      <c r="A59" s="68"/>
      <c r="B59" s="76"/>
      <c r="D59" s="77"/>
      <c r="E59" s="67"/>
      <c r="F59" s="67"/>
      <c r="G59" s="67"/>
      <c r="H59" s="67"/>
      <c r="I59" s="67"/>
      <c r="J59" s="67"/>
      <c r="L59" s="101" t="str">
        <f>($A$7)</f>
        <v>Serák György</v>
      </c>
      <c r="N59" s="80">
        <v>2</v>
      </c>
      <c r="O59" s="81" t="s">
        <v>100</v>
      </c>
      <c r="P59" s="80">
        <v>2</v>
      </c>
      <c r="R59" s="67" t="str">
        <f>($A$10)</f>
        <v>Benkő János</v>
      </c>
      <c r="S59" s="67"/>
      <c r="V59" s="67"/>
      <c r="Y59" s="77"/>
      <c r="Z59" s="67"/>
      <c r="AA59" s="78"/>
      <c r="AB59" s="78"/>
      <c r="AC59" s="78"/>
      <c r="AE59" s="67"/>
      <c r="AF59" s="67"/>
      <c r="AG59" s="67"/>
      <c r="AH59" s="67"/>
      <c r="AI59" s="78"/>
      <c r="AJ59" s="78"/>
      <c r="AK59" s="78"/>
      <c r="AM59" s="67"/>
      <c r="AN59" s="67"/>
      <c r="AO59" s="67"/>
      <c r="AP59" s="67"/>
      <c r="AQ59" s="67"/>
      <c r="AR59" s="67"/>
      <c r="AT59" s="67"/>
      <c r="AU59" s="67"/>
      <c r="AV59" s="67"/>
      <c r="AW59" s="67"/>
      <c r="AY59" s="83"/>
      <c r="AZ59" s="67"/>
    </row>
    <row r="60" spans="1:52" ht="21" x14ac:dyDescent="0.4">
      <c r="A60" s="68"/>
      <c r="B60" s="76"/>
      <c r="D60" s="77"/>
      <c r="E60" s="67"/>
      <c r="F60" s="67"/>
      <c r="G60" s="67"/>
      <c r="H60" s="67"/>
      <c r="I60" s="67"/>
      <c r="J60" s="67"/>
      <c r="L60" s="101" t="str">
        <f>($A$8)</f>
        <v>Gyozsán Zoltán</v>
      </c>
      <c r="N60" s="80">
        <v>0</v>
      </c>
      <c r="O60" s="81" t="s">
        <v>100</v>
      </c>
      <c r="P60" s="80">
        <v>1</v>
      </c>
      <c r="Q60" s="104" t="s">
        <v>125</v>
      </c>
      <c r="R60" s="67" t="str">
        <f>($A$9)</f>
        <v>Böcskei Imre</v>
      </c>
      <c r="S60" s="67"/>
      <c r="V60" s="67"/>
      <c r="Y60" s="77"/>
      <c r="Z60" s="67"/>
      <c r="AA60" s="78"/>
      <c r="AB60" s="78"/>
      <c r="AC60" s="78"/>
      <c r="AE60" s="67"/>
      <c r="AF60" s="67"/>
      <c r="AG60" s="67"/>
      <c r="AH60" s="67"/>
      <c r="AI60" s="78"/>
      <c r="AJ60" s="78"/>
      <c r="AK60" s="78"/>
      <c r="AM60" s="67"/>
      <c r="AN60" s="67"/>
      <c r="AO60" s="67"/>
      <c r="AP60" s="67"/>
      <c r="AQ60" s="67"/>
      <c r="AR60" s="67"/>
      <c r="AT60" s="67"/>
      <c r="AU60" s="67"/>
      <c r="AV60" s="67"/>
      <c r="AW60" s="67"/>
      <c r="AY60" s="83"/>
      <c r="AZ60" s="67"/>
    </row>
    <row r="61" spans="1:52" ht="3.75" customHeight="1" x14ac:dyDescent="0.25">
      <c r="A61" s="68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67"/>
      <c r="AQ61" s="67"/>
      <c r="AR61" s="67"/>
      <c r="AS61" s="67"/>
      <c r="AT61" s="67"/>
      <c r="AU61" s="67"/>
      <c r="AV61" s="67"/>
      <c r="AW61" s="67"/>
    </row>
    <row r="62" spans="1:52" s="67" customFormat="1" ht="24.6" x14ac:dyDescent="0.4">
      <c r="A62" s="75">
        <v>3</v>
      </c>
      <c r="B62" s="76"/>
      <c r="D62" s="77"/>
      <c r="K62" s="78"/>
      <c r="L62" s="101" t="str">
        <f>($A$3)</f>
        <v>Csekei Zoltán</v>
      </c>
      <c r="M62" s="78"/>
      <c r="N62" s="80">
        <v>3</v>
      </c>
      <c r="O62" s="81" t="s">
        <v>100</v>
      </c>
      <c r="P62" s="80">
        <v>0</v>
      </c>
      <c r="R62" s="67" t="str">
        <f>($A$4)</f>
        <v>Kondor Balázs</v>
      </c>
      <c r="W62" s="78"/>
      <c r="Y62" s="77"/>
      <c r="AY62" s="83"/>
    </row>
    <row r="63" spans="1:52" ht="21" x14ac:dyDescent="0.4">
      <c r="A63" s="68"/>
      <c r="B63" s="76"/>
      <c r="E63" s="67"/>
      <c r="F63" s="67"/>
      <c r="G63" s="67"/>
      <c r="H63" s="67"/>
      <c r="I63" s="67"/>
      <c r="J63" s="67"/>
      <c r="L63" s="101" t="str">
        <f>($A$5)</f>
        <v>Németh Károly</v>
      </c>
      <c r="N63" s="80">
        <v>3</v>
      </c>
      <c r="O63" s="81" t="s">
        <v>100</v>
      </c>
      <c r="P63" s="80">
        <v>0</v>
      </c>
      <c r="R63" s="67" t="str">
        <f>($A$11)</f>
        <v xml:space="preserve">Fejes Ferenc  </v>
      </c>
      <c r="S63" s="67"/>
      <c r="V63" s="67"/>
      <c r="Z63" s="67"/>
      <c r="AA63" s="104"/>
      <c r="AB63" s="81"/>
      <c r="AC63" s="104"/>
      <c r="AE63" s="67"/>
      <c r="AF63" s="67"/>
      <c r="AG63" s="67"/>
      <c r="AH63" s="67"/>
      <c r="AI63" s="104"/>
      <c r="AJ63" s="81"/>
      <c r="AK63" s="104"/>
      <c r="AM63" s="67"/>
      <c r="AN63" s="67"/>
      <c r="AO63" s="67"/>
      <c r="AP63" s="67"/>
      <c r="AQ63" s="67"/>
      <c r="AR63" s="67"/>
      <c r="AT63" s="67"/>
      <c r="AU63" s="67"/>
      <c r="AV63" s="67"/>
      <c r="AW63" s="67"/>
      <c r="AY63" s="83"/>
    </row>
    <row r="64" spans="1:52" ht="21" x14ac:dyDescent="0.4">
      <c r="A64" s="68"/>
      <c r="B64" s="76"/>
      <c r="E64" s="67"/>
      <c r="F64" s="67"/>
      <c r="G64" s="67"/>
      <c r="H64" s="67"/>
      <c r="I64" s="67"/>
      <c r="J64" s="67"/>
      <c r="L64" s="101" t="str">
        <f>($A$6)</f>
        <v>Angler Lajos</v>
      </c>
      <c r="N64" s="80">
        <v>1</v>
      </c>
      <c r="O64" s="81" t="s">
        <v>100</v>
      </c>
      <c r="P64" s="80">
        <v>1</v>
      </c>
      <c r="Q64" s="104"/>
      <c r="R64" s="67" t="str">
        <f>($A$10)</f>
        <v>Benkő János</v>
      </c>
      <c r="S64" s="67"/>
      <c r="V64" s="67"/>
      <c r="Y64" s="77"/>
      <c r="Z64" s="67"/>
      <c r="AA64" s="78"/>
      <c r="AB64" s="78"/>
      <c r="AC64" s="78"/>
      <c r="AE64" s="67"/>
      <c r="AF64" s="67"/>
      <c r="AG64" s="67"/>
      <c r="AH64" s="67"/>
      <c r="AI64" s="78"/>
      <c r="AJ64" s="78"/>
      <c r="AK64" s="78"/>
      <c r="AM64" s="67"/>
      <c r="AN64" s="67"/>
      <c r="AO64" s="67"/>
      <c r="AP64" s="67"/>
      <c r="AQ64" s="67"/>
      <c r="AR64" s="67"/>
      <c r="AT64" s="67"/>
      <c r="AU64" s="67"/>
      <c r="AV64" s="67"/>
      <c r="AW64" s="67"/>
      <c r="AY64" s="83"/>
      <c r="AZ64" s="67"/>
    </row>
    <row r="65" spans="1:52" ht="21" x14ac:dyDescent="0.4">
      <c r="A65" s="68"/>
      <c r="B65" s="76"/>
      <c r="E65" s="67"/>
      <c r="F65" s="67"/>
      <c r="G65" s="67"/>
      <c r="H65" s="67"/>
      <c r="I65" s="67"/>
      <c r="J65" s="67"/>
      <c r="L65" s="101" t="str">
        <f>($A$7)</f>
        <v>Serák György</v>
      </c>
      <c r="N65" s="80">
        <v>1</v>
      </c>
      <c r="O65" s="81" t="s">
        <v>100</v>
      </c>
      <c r="P65" s="80">
        <v>0</v>
      </c>
      <c r="R65" s="67" t="str">
        <f>($A$9)</f>
        <v>Böcskei Imre</v>
      </c>
      <c r="S65" s="67"/>
      <c r="V65" s="67"/>
      <c r="Z65" s="67"/>
      <c r="AA65" s="104"/>
      <c r="AB65" s="81"/>
      <c r="AC65" s="104"/>
      <c r="AE65" s="67"/>
      <c r="AF65" s="67"/>
      <c r="AG65" s="67"/>
      <c r="AH65" s="67"/>
      <c r="AI65" s="104"/>
      <c r="AJ65" s="81"/>
      <c r="AK65" s="104"/>
      <c r="AM65" s="67"/>
      <c r="AN65" s="67"/>
      <c r="AO65" s="67"/>
      <c r="AP65" s="67"/>
      <c r="AQ65" s="67"/>
      <c r="AR65" s="67"/>
      <c r="AT65" s="67"/>
      <c r="AU65" s="67"/>
      <c r="AV65" s="67"/>
      <c r="AW65" s="67"/>
      <c r="AY65" s="83"/>
    </row>
    <row r="66" spans="1:52" ht="21" x14ac:dyDescent="0.4">
      <c r="A66" s="68"/>
      <c r="B66" s="76"/>
      <c r="D66" s="77"/>
      <c r="E66" s="67"/>
      <c r="F66" s="67"/>
      <c r="G66" s="67"/>
      <c r="H66" s="67"/>
      <c r="I66" s="67"/>
      <c r="J66" s="67"/>
      <c r="L66" s="101" t="str">
        <f>($A$8)</f>
        <v>Gyozsán Zoltán</v>
      </c>
      <c r="N66" s="80">
        <v>2</v>
      </c>
      <c r="O66" s="81" t="s">
        <v>100</v>
      </c>
      <c r="P66" s="80">
        <v>0</v>
      </c>
      <c r="Q66" s="104" t="s">
        <v>125</v>
      </c>
      <c r="R66" s="67" t="str">
        <f>($A$12)</f>
        <v>Theodos Sándor</v>
      </c>
      <c r="S66" s="67"/>
      <c r="V66" s="67"/>
      <c r="Y66" s="77"/>
      <c r="Z66" s="67"/>
      <c r="AA66" s="78"/>
      <c r="AB66" s="78"/>
      <c r="AC66" s="78"/>
      <c r="AE66" s="67"/>
      <c r="AF66" s="67"/>
      <c r="AG66" s="67"/>
      <c r="AH66" s="67"/>
      <c r="AI66" s="78"/>
      <c r="AJ66" s="78"/>
      <c r="AK66" s="78"/>
      <c r="AM66" s="67"/>
      <c r="AN66" s="67"/>
      <c r="AO66" s="67"/>
      <c r="AP66" s="67"/>
      <c r="AQ66" s="67"/>
      <c r="AR66" s="67"/>
      <c r="AT66" s="67"/>
      <c r="AU66" s="67"/>
      <c r="AV66" s="67"/>
      <c r="AW66" s="67"/>
      <c r="AY66" s="83"/>
      <c r="AZ66" s="67"/>
    </row>
    <row r="67" spans="1:52" ht="3.75" customHeight="1" x14ac:dyDescent="0.25">
      <c r="A67" s="68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67"/>
      <c r="AQ67" s="67"/>
      <c r="AR67" s="67"/>
      <c r="AS67" s="67"/>
      <c r="AT67" s="67"/>
      <c r="AU67" s="67"/>
      <c r="AV67" s="67"/>
      <c r="AW67" s="67"/>
    </row>
  </sheetData>
  <mergeCells count="11">
    <mergeCell ref="AQ1:AW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</mergeCells>
  <conditionalFormatting sqref="Q3:Q5 E4:E12 I5:I12 I3 M3:M4 M6:M12 Q7:Q12 U3:U6 U8:U12 Y3:Y7 Y9:Y12 AC3:AC8 AC10:AC12 AG3:AG9 AG11:AG12 AK3:AK10 AK12 AO3:AO11">
    <cfRule type="cellIs" dxfId="14" priority="2" operator="equal">
      <formula>"g"</formula>
    </cfRule>
    <cfRule type="cellIs" dxfId="13" priority="3" operator="equal">
      <formula>"d"</formula>
    </cfRule>
    <cfRule type="cellIs" dxfId="12" priority="4" operator="equal">
      <formula>"v"</formula>
    </cfRule>
  </conditionalFormatting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&amp;COldal &amp;P</oddFooter>
  </headerFooter>
  <rowBreaks count="2" manualBreakCount="2">
    <brk id="31" max="16383" man="1"/>
    <brk id="49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33"/>
  <sheetViews>
    <sheetView zoomScale="110" zoomScaleNormal="110" workbookViewId="0">
      <selection activeCell="O1" sqref="O1"/>
    </sheetView>
  </sheetViews>
  <sheetFormatPr defaultRowHeight="13.2" x14ac:dyDescent="0.25"/>
  <cols>
    <col min="1" max="1" width="19.88671875" customWidth="1"/>
    <col min="2" max="25" width="2.6640625" customWidth="1"/>
    <col min="26" max="26" width="1.33203125" customWidth="1"/>
    <col min="27" max="30" width="2.6640625" customWidth="1"/>
    <col min="31" max="31" width="2.44140625" customWidth="1"/>
    <col min="32" max="32" width="2.6640625" customWidth="1"/>
    <col min="33" max="33" width="3.5546875" customWidth="1"/>
    <col min="34" max="34" width="0.88671875" customWidth="1"/>
    <col min="35" max="35" width="2.6640625" customWidth="1"/>
    <col min="36" max="36" width="0.88671875" customWidth="1"/>
    <col min="37" max="1025" width="2.6640625" customWidth="1"/>
  </cols>
  <sheetData>
    <row r="1" spans="1:37" ht="15.6" x14ac:dyDescent="0.3">
      <c r="A1" s="17" t="s">
        <v>114</v>
      </c>
      <c r="B1" s="131"/>
      <c r="AA1" s="5">
        <v>43639</v>
      </c>
      <c r="AB1" s="5"/>
      <c r="AC1" s="5"/>
      <c r="AD1" s="5"/>
      <c r="AE1" s="5"/>
      <c r="AF1" s="5"/>
      <c r="AG1" s="5"/>
      <c r="AI1" s="19"/>
      <c r="AJ1" s="20"/>
    </row>
    <row r="2" spans="1:37" ht="33.75" customHeight="1" x14ac:dyDescent="0.25">
      <c r="A2" s="21" t="s">
        <v>1</v>
      </c>
      <c r="B2" s="4" t="str">
        <f>(A3)</f>
        <v xml:space="preserve">Németh István </v>
      </c>
      <c r="C2" s="4"/>
      <c r="D2" s="4"/>
      <c r="E2" s="4"/>
      <c r="F2" s="3" t="str">
        <f>(A4)</f>
        <v>Horváth Sándor</v>
      </c>
      <c r="G2" s="3"/>
      <c r="H2" s="3"/>
      <c r="I2" s="3"/>
      <c r="J2" s="3" t="str">
        <f>(A5)</f>
        <v>Maczelka Árpád</v>
      </c>
      <c r="K2" s="3"/>
      <c r="L2" s="3"/>
      <c r="M2" s="3"/>
      <c r="N2" s="3" t="str">
        <f>(A6)</f>
        <v>Balázs Máté</v>
      </c>
      <c r="O2" s="3"/>
      <c r="P2" s="3"/>
      <c r="Q2" s="3"/>
      <c r="R2" s="3" t="str">
        <f>(A7)</f>
        <v>Kovács Nándor</v>
      </c>
      <c r="S2" s="3"/>
      <c r="T2" s="3"/>
      <c r="U2" s="3"/>
      <c r="V2" s="3" t="str">
        <f>(A8)</f>
        <v>pihen</v>
      </c>
      <c r="W2" s="3"/>
      <c r="X2" s="3"/>
      <c r="Y2" s="3"/>
      <c r="Z2" s="22"/>
      <c r="AA2" s="96" t="s">
        <v>91</v>
      </c>
      <c r="AB2" s="24" t="s">
        <v>92</v>
      </c>
      <c r="AC2" s="24" t="s">
        <v>93</v>
      </c>
      <c r="AD2" s="24" t="s">
        <v>94</v>
      </c>
      <c r="AE2" s="132" t="s">
        <v>95</v>
      </c>
      <c r="AF2" s="132" t="s">
        <v>96</v>
      </c>
      <c r="AG2" s="97" t="s">
        <v>97</v>
      </c>
      <c r="AI2" s="27" t="s">
        <v>98</v>
      </c>
      <c r="AJ2" s="98"/>
      <c r="AK2" s="29" t="s">
        <v>99</v>
      </c>
    </row>
    <row r="3" spans="1:37" ht="15.6" x14ac:dyDescent="0.3">
      <c r="A3" s="30" t="s">
        <v>127</v>
      </c>
      <c r="B3" s="31"/>
      <c r="C3" s="32"/>
      <c r="D3" s="32"/>
      <c r="E3" s="32"/>
      <c r="F3" s="33">
        <v>5</v>
      </c>
      <c r="G3" s="34">
        <f>(N26)</f>
        <v>0</v>
      </c>
      <c r="H3" s="34">
        <f>(P26)</f>
        <v>0</v>
      </c>
      <c r="I3" s="35" t="str">
        <f>IF(G3=".","-",IF(G3&gt;H3,"g",IF(G3=H3,"d","v")))</f>
        <v>d</v>
      </c>
      <c r="J3" s="33">
        <v>4</v>
      </c>
      <c r="K3" s="34">
        <f>(N24)</f>
        <v>2</v>
      </c>
      <c r="L3" s="34">
        <f>(P24)</f>
        <v>1</v>
      </c>
      <c r="M3" s="35" t="str">
        <f>IF(K3=".","-",IF(K3&gt;L3,"g",IF(K3=L3,"d","v")))</f>
        <v>g</v>
      </c>
      <c r="N3" s="33">
        <v>3</v>
      </c>
      <c r="O3" s="34">
        <f>(N19)</f>
        <v>1</v>
      </c>
      <c r="P3" s="34">
        <f>(P19)</f>
        <v>1</v>
      </c>
      <c r="Q3" s="35" t="str">
        <f>IF(O3=".","-",IF(O3&gt;P3,"g",IF(O3=P3,"d","v")))</f>
        <v>d</v>
      </c>
      <c r="R3" s="33">
        <v>2</v>
      </c>
      <c r="S3" s="34">
        <f>(N16)</f>
        <v>3</v>
      </c>
      <c r="T3" s="34">
        <f>(P16)</f>
        <v>0</v>
      </c>
      <c r="U3" s="35" t="str">
        <f>IF(S3=".","-",IF(S3&gt;T3,"g",IF(S3=T3,"d","v")))</f>
        <v>g</v>
      </c>
      <c r="V3" s="33">
        <v>1</v>
      </c>
      <c r="W3" s="34" t="str">
        <f>(N10)</f>
        <v>.</v>
      </c>
      <c r="X3" s="34" t="str">
        <f>(P10)</f>
        <v>.</v>
      </c>
      <c r="Y3" s="35" t="str">
        <f>IF(W3=".","-",IF(W3&gt;X3,"g",IF(W3=X3,"d","v")))</f>
        <v>-</v>
      </c>
      <c r="Z3" s="36"/>
      <c r="AA3" s="37">
        <f t="shared" ref="AA3:AA8" si="0">SUM(AB3:AD3)</f>
        <v>4</v>
      </c>
      <c r="AB3" s="38">
        <f t="shared" ref="AB3:AB8" si="1">COUNTIF(B3:Y3,"g")</f>
        <v>2</v>
      </c>
      <c r="AC3" s="38">
        <f t="shared" ref="AC3:AC8" si="2">COUNTIF(B3:Y3,"d")</f>
        <v>2</v>
      </c>
      <c r="AD3" s="38">
        <f t="shared" ref="AD3:AD8" si="3">COUNTIF(B3:Y3,"v")</f>
        <v>0</v>
      </c>
      <c r="AE3" s="39">
        <f>SUM(IF(G3&lt;&gt;".",G3)+IF(K3&lt;&gt;".",K3)+IF(O3&lt;&gt;".",O3)+IF(S3&lt;&gt;".",S3)+IF(W3&lt;&gt;".",W3))</f>
        <v>6</v>
      </c>
      <c r="AF3" s="39">
        <f>SUM(IF(H3&lt;&gt;".",H3)+IF(L3&lt;&gt;".",L3)+IF(P3&lt;&gt;".",P3)+IF(T3&lt;&gt;".",T3)+IF(X3&lt;&gt;".",X3))</f>
        <v>2</v>
      </c>
      <c r="AG3" s="40">
        <f t="shared" ref="AG3:AG8" si="4">SUM(AB3*3+AC3*1)</f>
        <v>8</v>
      </c>
      <c r="AH3" s="67"/>
      <c r="AI3" s="42">
        <f t="shared" ref="AI3:AI8" si="5">RANK(AG3,$AG$3:$AG$8,0)</f>
        <v>1</v>
      </c>
      <c r="AJ3" s="99"/>
      <c r="AK3" s="44">
        <f t="shared" ref="AK3:AK8" si="6">SUM(AE3-AF3)</f>
        <v>4</v>
      </c>
    </row>
    <row r="4" spans="1:37" ht="15.6" x14ac:dyDescent="0.3">
      <c r="A4" s="45" t="s">
        <v>77</v>
      </c>
      <c r="B4" s="46">
        <v>5</v>
      </c>
      <c r="C4" s="47">
        <f>(P26)</f>
        <v>0</v>
      </c>
      <c r="D4" s="47">
        <f>(N26)</f>
        <v>0</v>
      </c>
      <c r="E4" s="48" t="str">
        <f>IF(C4=".","-",IF(C4&gt;D4,"g",IF(C4=D4,"d","v")))</f>
        <v>d</v>
      </c>
      <c r="F4" s="49"/>
      <c r="G4" s="50"/>
      <c r="H4" s="50"/>
      <c r="I4" s="50"/>
      <c r="J4" s="46">
        <v>3</v>
      </c>
      <c r="K4" s="47">
        <f>(N18)</f>
        <v>0</v>
      </c>
      <c r="L4" s="47">
        <f>(P18)</f>
        <v>0</v>
      </c>
      <c r="M4" s="48" t="str">
        <f>IF(K4=".","-",IF(K4&gt;L4,"g",IF(K4=L4,"d","v")))</f>
        <v>d</v>
      </c>
      <c r="N4" s="46">
        <v>2</v>
      </c>
      <c r="O4" s="47">
        <f>(N15)</f>
        <v>5</v>
      </c>
      <c r="P4" s="47">
        <f>(P15)</f>
        <v>0</v>
      </c>
      <c r="Q4" s="48" t="str">
        <f>IF(O4=".","-",IF(O4&gt;P4,"g",IF(O4=P4,"d","v")))</f>
        <v>g</v>
      </c>
      <c r="R4" s="46">
        <v>1</v>
      </c>
      <c r="S4" s="47">
        <f>(N12)</f>
        <v>0</v>
      </c>
      <c r="T4" s="47">
        <f>(P12)</f>
        <v>1</v>
      </c>
      <c r="U4" s="48" t="str">
        <f>IF(S4=".","-",IF(S4&gt;T4,"g",IF(S4=T4,"d","v")))</f>
        <v>v</v>
      </c>
      <c r="V4" s="46">
        <v>4</v>
      </c>
      <c r="W4" s="47" t="str">
        <f>(N23)</f>
        <v>.</v>
      </c>
      <c r="X4" s="47" t="str">
        <f>(P23)</f>
        <v>.</v>
      </c>
      <c r="Y4" s="48" t="str">
        <f>IF(W4=".","-",IF(W4&gt;X4,"g",IF(W4=X4,"d","v")))</f>
        <v>-</v>
      </c>
      <c r="Z4" s="51"/>
      <c r="AA4" s="52">
        <f t="shared" si="0"/>
        <v>4</v>
      </c>
      <c r="AB4" s="53">
        <f t="shared" si="1"/>
        <v>1</v>
      </c>
      <c r="AC4" s="53">
        <f t="shared" si="2"/>
        <v>2</v>
      </c>
      <c r="AD4" s="53">
        <f t="shared" si="3"/>
        <v>1</v>
      </c>
      <c r="AE4" s="133">
        <f>SUM(IF(C4&lt;&gt;".",C4)+IF(K4&lt;&gt;".",K4)+IF(O4&lt;&gt;".",O4)+IF(S4&lt;&gt;".",S4)+IF(W4&lt;&gt;".",W4))</f>
        <v>5</v>
      </c>
      <c r="AF4" s="133">
        <f>SUM(IF(D4&lt;&gt;".",D4)+IF(L4&lt;&gt;".",L4)+IF(P4&lt;&gt;".",P4)+IF(T4&lt;&gt;".",T4)+IF(X4&lt;&gt;".",X4))</f>
        <v>1</v>
      </c>
      <c r="AG4" s="54">
        <f t="shared" si="4"/>
        <v>5</v>
      </c>
      <c r="AH4" s="67"/>
      <c r="AI4" s="42">
        <f t="shared" si="5"/>
        <v>3</v>
      </c>
      <c r="AJ4" s="99"/>
      <c r="AK4" s="44">
        <f t="shared" si="6"/>
        <v>4</v>
      </c>
    </row>
    <row r="5" spans="1:37" ht="15.6" x14ac:dyDescent="0.3">
      <c r="A5" s="45" t="s">
        <v>56</v>
      </c>
      <c r="B5" s="46">
        <v>4</v>
      </c>
      <c r="C5" s="47">
        <f>(P24)</f>
        <v>1</v>
      </c>
      <c r="D5" s="47">
        <f>(N24)</f>
        <v>2</v>
      </c>
      <c r="E5" s="48" t="str">
        <f>IF(C5=".","-",IF(C5&gt;D5,"g",IF(C5=D5,"d","v")))</f>
        <v>v</v>
      </c>
      <c r="F5" s="46">
        <v>3</v>
      </c>
      <c r="G5" s="47">
        <f>(P18)</f>
        <v>0</v>
      </c>
      <c r="H5" s="47">
        <f>(N18)</f>
        <v>0</v>
      </c>
      <c r="I5" s="48" t="str">
        <f>IF(G5=".","-",IF(G5&gt;H5,"g",IF(G5=H5,"d","v")))</f>
        <v>d</v>
      </c>
      <c r="J5" s="134"/>
      <c r="K5" s="50"/>
      <c r="L5" s="50"/>
      <c r="M5" s="50"/>
      <c r="N5" s="46">
        <v>1</v>
      </c>
      <c r="O5" s="47">
        <f>(N11)</f>
        <v>2</v>
      </c>
      <c r="P5" s="47">
        <f>(P11)</f>
        <v>1</v>
      </c>
      <c r="Q5" s="48" t="str">
        <f>IF(O5=".","-",IF(O5&gt;P5,"g",IF(O5=P5,"d","v")))</f>
        <v>g</v>
      </c>
      <c r="R5" s="46">
        <v>5</v>
      </c>
      <c r="S5" s="47">
        <f>(N27)</f>
        <v>1</v>
      </c>
      <c r="T5" s="47">
        <f>(P27)</f>
        <v>0</v>
      </c>
      <c r="U5" s="48" t="str">
        <f>IF(S5=".","-",IF(S5&gt;T5,"g",IF(S5=T5,"d","v")))</f>
        <v>g</v>
      </c>
      <c r="V5" s="46">
        <v>2</v>
      </c>
      <c r="W5" s="47" t="str">
        <f>(N14)</f>
        <v>.</v>
      </c>
      <c r="X5" s="47" t="str">
        <f>(P14)</f>
        <v>.</v>
      </c>
      <c r="Y5" s="48" t="str">
        <f>IF(W5=".","-",IF(W5&gt;X5,"g",IF(W5=X5,"d","v")))</f>
        <v>-</v>
      </c>
      <c r="Z5" s="51"/>
      <c r="AA5" s="52">
        <f t="shared" si="0"/>
        <v>4</v>
      </c>
      <c r="AB5" s="53">
        <f t="shared" si="1"/>
        <v>2</v>
      </c>
      <c r="AC5" s="53">
        <f t="shared" si="2"/>
        <v>1</v>
      </c>
      <c r="AD5" s="53">
        <f t="shared" si="3"/>
        <v>1</v>
      </c>
      <c r="AE5" s="133">
        <f>SUM(IF(C5&lt;&gt;".",C5)+IF(G5&lt;&gt;".",G5)+IF(O5&lt;&gt;".",O5)+IF(S5&lt;&gt;".",S5)+IF(W5&lt;&gt;".",W5))</f>
        <v>4</v>
      </c>
      <c r="AF5" s="133">
        <f>SUM(IF(H5&lt;&gt;".",H5)+IF(D5&lt;&gt;".",D5)+IF(P5&lt;&gt;".",P5)+IF(T5&lt;&gt;".",T5)+IF(X5&lt;&gt;".",X5))</f>
        <v>3</v>
      </c>
      <c r="AG5" s="54">
        <f t="shared" si="4"/>
        <v>7</v>
      </c>
      <c r="AH5" s="67"/>
      <c r="AI5" s="42">
        <f t="shared" si="5"/>
        <v>2</v>
      </c>
      <c r="AJ5" s="99"/>
      <c r="AK5" s="44">
        <f t="shared" si="6"/>
        <v>1</v>
      </c>
    </row>
    <row r="6" spans="1:37" ht="15.6" x14ac:dyDescent="0.3">
      <c r="A6" s="45" t="s">
        <v>59</v>
      </c>
      <c r="B6" s="46">
        <v>3</v>
      </c>
      <c r="C6" s="47">
        <f>(P19)</f>
        <v>1</v>
      </c>
      <c r="D6" s="47">
        <f>(N19)</f>
        <v>1</v>
      </c>
      <c r="E6" s="48" t="str">
        <f>IF(C6=".","-",IF(C6&gt;D6,"g",IF(C6=D6,"d","v")))</f>
        <v>d</v>
      </c>
      <c r="F6" s="46">
        <v>2</v>
      </c>
      <c r="G6" s="47">
        <f>(P15)</f>
        <v>0</v>
      </c>
      <c r="H6" s="47">
        <f>(N15)</f>
        <v>5</v>
      </c>
      <c r="I6" s="48" t="str">
        <f>IF(G6=".","-",IF(G6&gt;H6,"g",IF(G6=H6,"d","v")))</f>
        <v>v</v>
      </c>
      <c r="J6" s="46">
        <v>1</v>
      </c>
      <c r="K6" s="47">
        <f>(P11)</f>
        <v>1</v>
      </c>
      <c r="L6" s="47">
        <f>(N11)</f>
        <v>2</v>
      </c>
      <c r="M6" s="48" t="str">
        <f>IF(K6=".","-",IF(K6&gt;L6,"g",IF(K6=L6,"d","v")))</f>
        <v>v</v>
      </c>
      <c r="N6" s="49"/>
      <c r="O6" s="50"/>
      <c r="P6" s="50"/>
      <c r="Q6" s="50"/>
      <c r="R6" s="46">
        <v>4</v>
      </c>
      <c r="S6" s="47">
        <f>(N22)</f>
        <v>2</v>
      </c>
      <c r="T6" s="47">
        <f>(P22)</f>
        <v>1</v>
      </c>
      <c r="U6" s="48" t="str">
        <f>IF(S6=".","-",IF(S6&gt;T6,"g",IF(S6=T6,"d","v")))</f>
        <v>g</v>
      </c>
      <c r="V6" s="46">
        <v>5</v>
      </c>
      <c r="W6" s="47" t="str">
        <f>(N28)</f>
        <v>.</v>
      </c>
      <c r="X6" s="47" t="str">
        <f>(P28)</f>
        <v>.</v>
      </c>
      <c r="Y6" s="48" t="str">
        <f>IF(W6=".","-",IF(W6&gt;X6,"g",IF(W6=X6,"d","v")))</f>
        <v>-</v>
      </c>
      <c r="Z6" s="51"/>
      <c r="AA6" s="52">
        <f t="shared" si="0"/>
        <v>4</v>
      </c>
      <c r="AB6" s="53">
        <f t="shared" si="1"/>
        <v>1</v>
      </c>
      <c r="AC6" s="53">
        <f t="shared" si="2"/>
        <v>1</v>
      </c>
      <c r="AD6" s="53">
        <f t="shared" si="3"/>
        <v>2</v>
      </c>
      <c r="AE6" s="133">
        <f>SUM(IF(G6&lt;&gt;".",G6)+IF(K6&lt;&gt;".",K6)+IF(C6&lt;&gt;".",C6)+IF(S6&lt;&gt;".",S6)+IF(W6&lt;&gt;".",W6))</f>
        <v>4</v>
      </c>
      <c r="AF6" s="133">
        <f>SUM(IF(H6&lt;&gt;".",H6)+IF(L6&lt;&gt;".",L6)+IF(D6&lt;&gt;".",D6)+IF(T6&lt;&gt;".",T6)+IF(X6&lt;&gt;".",X6))</f>
        <v>9</v>
      </c>
      <c r="AG6" s="54">
        <f t="shared" si="4"/>
        <v>4</v>
      </c>
      <c r="AH6" s="67"/>
      <c r="AI6" s="42">
        <f t="shared" si="5"/>
        <v>4</v>
      </c>
      <c r="AJ6" s="99"/>
      <c r="AK6" s="44">
        <f t="shared" si="6"/>
        <v>-5</v>
      </c>
    </row>
    <row r="7" spans="1:37" ht="15.6" x14ac:dyDescent="0.3">
      <c r="A7" s="45" t="s">
        <v>28</v>
      </c>
      <c r="B7" s="46">
        <v>2</v>
      </c>
      <c r="C7" s="47">
        <f>(P16)</f>
        <v>0</v>
      </c>
      <c r="D7" s="47">
        <f>(N16)</f>
        <v>3</v>
      </c>
      <c r="E7" s="48" t="str">
        <f>IF(C7=".","-",IF(C7&gt;D7,"g",IF(C7=D7,"d","v")))</f>
        <v>v</v>
      </c>
      <c r="F7" s="46">
        <v>1</v>
      </c>
      <c r="G7" s="47">
        <f>(P12)</f>
        <v>1</v>
      </c>
      <c r="H7" s="47">
        <f>(N12)</f>
        <v>0</v>
      </c>
      <c r="I7" s="48" t="str">
        <f>IF(G7=".","-",IF(G7&gt;H7,"g",IF(G7=H7,"d","v")))</f>
        <v>g</v>
      </c>
      <c r="J7" s="46">
        <v>5</v>
      </c>
      <c r="K7" s="47">
        <f>(P27)</f>
        <v>0</v>
      </c>
      <c r="L7" s="47">
        <f>(N27)</f>
        <v>1</v>
      </c>
      <c r="M7" s="48" t="str">
        <f>IF(K7=".","-",IF(K7&gt;L7,"g",IF(K7=L7,"d","v")))</f>
        <v>v</v>
      </c>
      <c r="N7" s="135">
        <v>4</v>
      </c>
      <c r="O7" s="47">
        <f>(P22)</f>
        <v>1</v>
      </c>
      <c r="P7" s="47">
        <f>(N22)</f>
        <v>2</v>
      </c>
      <c r="Q7" s="48" t="str">
        <f>IF(O7=".","-",IF(O7&gt;P7,"g",IF(O7=P7,"d","v")))</f>
        <v>v</v>
      </c>
      <c r="R7" s="49"/>
      <c r="S7" s="50"/>
      <c r="T7" s="50"/>
      <c r="U7" s="50"/>
      <c r="V7" s="46">
        <v>3</v>
      </c>
      <c r="W7" s="47" t="str">
        <f>(N20)</f>
        <v>.</v>
      </c>
      <c r="X7" s="47" t="str">
        <f>(P20)</f>
        <v>.</v>
      </c>
      <c r="Y7" s="48" t="str">
        <f>IF(W7=".","-",IF(W7&gt;X7,"g",IF(W7=X7,"d","v")))</f>
        <v>-</v>
      </c>
      <c r="Z7" s="51"/>
      <c r="AA7" s="52">
        <f t="shared" si="0"/>
        <v>4</v>
      </c>
      <c r="AB7" s="53">
        <f t="shared" si="1"/>
        <v>1</v>
      </c>
      <c r="AC7" s="53">
        <f t="shared" si="2"/>
        <v>0</v>
      </c>
      <c r="AD7" s="53">
        <f t="shared" si="3"/>
        <v>3</v>
      </c>
      <c r="AE7" s="133">
        <f>SUM(IF(G7&lt;&gt;".",G7)+IF(K7&lt;&gt;".",K7)+IF(O7&lt;&gt;".",O7)+IF(C7&lt;&gt;".",C7)+IF(W7&lt;&gt;".",W7))</f>
        <v>2</v>
      </c>
      <c r="AF7" s="133">
        <f>SUM(IF(H7&lt;&gt;".",H7)+IF(L7&lt;&gt;".",L7)+IF(P7&lt;&gt;".",P7)+IF(D7&lt;&gt;".",D7)+IF(X7&lt;&gt;".",X7))</f>
        <v>6</v>
      </c>
      <c r="AG7" s="54">
        <f t="shared" si="4"/>
        <v>3</v>
      </c>
      <c r="AH7" s="100"/>
      <c r="AI7" s="42">
        <f t="shared" si="5"/>
        <v>5</v>
      </c>
      <c r="AJ7" s="99"/>
      <c r="AK7" s="44">
        <f t="shared" si="6"/>
        <v>-4</v>
      </c>
    </row>
    <row r="8" spans="1:37" s="67" customFormat="1" ht="15.6" x14ac:dyDescent="0.3">
      <c r="A8" s="56" t="s">
        <v>128</v>
      </c>
      <c r="B8" s="57">
        <v>1</v>
      </c>
      <c r="C8" s="58" t="str">
        <f>(P10)</f>
        <v>.</v>
      </c>
      <c r="D8" s="58" t="str">
        <f>(N10)</f>
        <v>.</v>
      </c>
      <c r="E8" s="59" t="str">
        <f>IF(C8=".","-",IF(C8&gt;D8,"g",IF(C8=D8,"d","v")))</f>
        <v>-</v>
      </c>
      <c r="F8" s="57">
        <v>4</v>
      </c>
      <c r="G8" s="58" t="str">
        <f>(P23)</f>
        <v>.</v>
      </c>
      <c r="H8" s="58" t="str">
        <f>(N23)</f>
        <v>.</v>
      </c>
      <c r="I8" s="59" t="str">
        <f>IF(G8=".","-",IF(G8&gt;H8,"g",IF(G8=H8,"d","v")))</f>
        <v>-</v>
      </c>
      <c r="J8" s="57">
        <v>2</v>
      </c>
      <c r="K8" s="58" t="str">
        <f>(P14)</f>
        <v>.</v>
      </c>
      <c r="L8" s="58" t="str">
        <f>(N14)</f>
        <v>.</v>
      </c>
      <c r="M8" s="59" t="str">
        <f>IF(K8=".","-",IF(K8&gt;L8,"g",IF(K8=L8,"d","v")))</f>
        <v>-</v>
      </c>
      <c r="N8" s="136">
        <v>5</v>
      </c>
      <c r="O8" s="58" t="str">
        <f>(X6)</f>
        <v>.</v>
      </c>
      <c r="P8" s="58" t="str">
        <f>(W6)</f>
        <v>.</v>
      </c>
      <c r="Q8" s="59" t="str">
        <f>IF(O8=".","-",IF(O8&gt;P8,"g",IF(O8=P8,"d","v")))</f>
        <v>-</v>
      </c>
      <c r="R8" s="57">
        <v>3</v>
      </c>
      <c r="S8" s="58" t="str">
        <f>(P20)</f>
        <v>.</v>
      </c>
      <c r="T8" s="58" t="str">
        <f>(N20)</f>
        <v>.</v>
      </c>
      <c r="U8" s="59" t="str">
        <f>IF(S8=".","-",IF(S8&gt;T8,"g",IF(S8=T8,"d","v")))</f>
        <v>-</v>
      </c>
      <c r="V8" s="60"/>
      <c r="W8" s="61"/>
      <c r="X8" s="61"/>
      <c r="Y8" s="61"/>
      <c r="Z8" s="22"/>
      <c r="AA8" s="62">
        <f t="shared" si="0"/>
        <v>0</v>
      </c>
      <c r="AB8" s="63">
        <f t="shared" si="1"/>
        <v>0</v>
      </c>
      <c r="AC8" s="63">
        <f t="shared" si="2"/>
        <v>0</v>
      </c>
      <c r="AD8" s="63">
        <f t="shared" si="3"/>
        <v>0</v>
      </c>
      <c r="AE8" s="64">
        <f>SUM(IF(G8&lt;&gt;".",G8)+IF(K8&lt;&gt;".",K8)+IF(O8&lt;&gt;".",O8)+IF(S8&lt;&gt;".",S8)+IF(C8&lt;&gt;".",C8))</f>
        <v>0</v>
      </c>
      <c r="AF8" s="64">
        <f>SUM(IF(H8&lt;&gt;".",H8)+IF(L8&lt;&gt;".",L8)+IF(P8&lt;&gt;".",P8)+IF(T8&lt;&gt;".",T8)+IF(D8&lt;&gt;".",D8))</f>
        <v>0</v>
      </c>
      <c r="AG8" s="65">
        <f t="shared" si="4"/>
        <v>0</v>
      </c>
      <c r="AI8" s="66">
        <f t="shared" si="5"/>
        <v>6</v>
      </c>
      <c r="AJ8" s="99"/>
      <c r="AK8" s="44">
        <f t="shared" si="6"/>
        <v>0</v>
      </c>
    </row>
    <row r="9" spans="1:37" s="67" customFormat="1" ht="3.75" customHeight="1" x14ac:dyDescent="0.25">
      <c r="B9" s="76"/>
      <c r="C9" s="69"/>
      <c r="D9" s="69"/>
      <c r="E9" s="70"/>
      <c r="F9" s="68"/>
      <c r="G9" s="69"/>
      <c r="H9" s="69"/>
      <c r="I9" s="70"/>
      <c r="J9" s="68"/>
      <c r="K9" s="69"/>
      <c r="L9" s="69"/>
      <c r="M9" s="70"/>
      <c r="N9" s="68"/>
      <c r="O9" s="69"/>
      <c r="P9" s="69"/>
      <c r="Q9" s="70"/>
      <c r="R9" s="68"/>
      <c r="S9" s="69"/>
      <c r="T9" s="69"/>
      <c r="U9" s="70"/>
      <c r="AA9" s="71"/>
      <c r="AB9" s="72"/>
      <c r="AC9" s="72"/>
      <c r="AD9" s="72"/>
      <c r="AE9" s="73"/>
      <c r="AF9" s="73"/>
      <c r="AG9" s="74"/>
    </row>
    <row r="10" spans="1:37" s="67" customFormat="1" ht="24.6" x14ac:dyDescent="0.4">
      <c r="A10" s="75">
        <v>1</v>
      </c>
      <c r="B10" s="76"/>
      <c r="D10" s="77"/>
      <c r="L10" s="79" t="str">
        <f>($A$3)</f>
        <v xml:space="preserve">Németh István </v>
      </c>
      <c r="N10" s="80" t="s">
        <v>129</v>
      </c>
      <c r="O10" s="81" t="s">
        <v>100</v>
      </c>
      <c r="P10" s="80" t="s">
        <v>129</v>
      </c>
      <c r="Q10" s="78"/>
      <c r="R10" s="82" t="str">
        <f>($A$8)</f>
        <v>pihen</v>
      </c>
    </row>
    <row r="11" spans="1:37" s="67" customFormat="1" ht="20.399999999999999" x14ac:dyDescent="0.35">
      <c r="B11" s="76"/>
      <c r="L11" s="79" t="str">
        <f>($A$5)</f>
        <v>Maczelka Árpád</v>
      </c>
      <c r="N11" s="80">
        <v>2</v>
      </c>
      <c r="O11" s="81" t="s">
        <v>100</v>
      </c>
      <c r="P11" s="80">
        <v>1</v>
      </c>
      <c r="R11" s="82" t="str">
        <f>($A$6)</f>
        <v>Balázs Máté</v>
      </c>
    </row>
    <row r="12" spans="1:37" s="67" customFormat="1" ht="20.399999999999999" x14ac:dyDescent="0.35">
      <c r="B12" s="76"/>
      <c r="D12" s="77"/>
      <c r="L12" s="79" t="str">
        <f>($A$4)</f>
        <v>Horváth Sándor</v>
      </c>
      <c r="N12" s="80">
        <v>0</v>
      </c>
      <c r="O12" s="81" t="s">
        <v>100</v>
      </c>
      <c r="P12" s="80">
        <v>1</v>
      </c>
      <c r="Q12" s="137"/>
      <c r="R12" s="82" t="str">
        <f>($A$7)</f>
        <v>Kovács Nándor</v>
      </c>
    </row>
    <row r="13" spans="1:37" ht="3.75" customHeight="1" x14ac:dyDescent="0.4">
      <c r="A13" s="68"/>
      <c r="B13" s="76"/>
      <c r="C13" s="85"/>
      <c r="D13" s="86"/>
      <c r="E13" s="84"/>
      <c r="F13" s="84"/>
      <c r="G13" s="84"/>
      <c r="H13" s="84"/>
      <c r="I13" s="84"/>
      <c r="J13" s="84"/>
      <c r="K13" s="87"/>
      <c r="L13" s="87"/>
      <c r="M13" s="87"/>
      <c r="N13" s="84"/>
      <c r="O13" s="102"/>
      <c r="P13" s="103"/>
      <c r="Q13" s="102"/>
      <c r="R13" s="84"/>
      <c r="S13" s="84"/>
      <c r="T13" s="87"/>
      <c r="U13" s="87"/>
      <c r="V13" s="87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</row>
    <row r="14" spans="1:37" s="67" customFormat="1" ht="24.6" x14ac:dyDescent="0.4">
      <c r="A14" s="75">
        <v>2</v>
      </c>
      <c r="B14" s="76"/>
      <c r="D14" s="77"/>
      <c r="K14" s="78"/>
      <c r="L14" s="79" t="str">
        <f>($A$5)</f>
        <v>Maczelka Árpád</v>
      </c>
      <c r="N14" s="80" t="s">
        <v>129</v>
      </c>
      <c r="O14" s="81" t="s">
        <v>100</v>
      </c>
      <c r="P14" s="80" t="s">
        <v>129</v>
      </c>
      <c r="Q14" s="78"/>
      <c r="R14" s="82" t="str">
        <f>($A$8)</f>
        <v>pihen</v>
      </c>
      <c r="AI14" s="83"/>
    </row>
    <row r="15" spans="1:37" ht="20.399999999999999" x14ac:dyDescent="0.35">
      <c r="A15" s="68"/>
      <c r="B15" s="76"/>
      <c r="E15" s="67"/>
      <c r="F15" s="67"/>
      <c r="G15" s="67"/>
      <c r="H15" s="67"/>
      <c r="I15" s="67"/>
      <c r="J15" s="67"/>
      <c r="L15" s="79" t="str">
        <f>($A$4)</f>
        <v>Horváth Sándor</v>
      </c>
      <c r="N15" s="80">
        <v>5</v>
      </c>
      <c r="O15" s="81" t="s">
        <v>100</v>
      </c>
      <c r="P15" s="80">
        <v>0</v>
      </c>
      <c r="R15" s="82" t="str">
        <f>($A$6)</f>
        <v>Balázs Máté</v>
      </c>
      <c r="S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I15" s="83"/>
    </row>
    <row r="16" spans="1:37" ht="20.399999999999999" x14ac:dyDescent="0.35">
      <c r="A16" s="68"/>
      <c r="B16" s="76"/>
      <c r="D16" s="77"/>
      <c r="E16" s="67"/>
      <c r="F16" s="67"/>
      <c r="G16" s="67"/>
      <c r="H16" s="67"/>
      <c r="I16" s="67"/>
      <c r="J16" s="67"/>
      <c r="L16" s="79" t="str">
        <f>($A$3)</f>
        <v xml:space="preserve">Németh István </v>
      </c>
      <c r="N16" s="80">
        <v>3</v>
      </c>
      <c r="O16" s="81" t="s">
        <v>100</v>
      </c>
      <c r="P16" s="80">
        <v>0</v>
      </c>
      <c r="Q16" s="137"/>
      <c r="R16" s="82" t="str">
        <f>($A$7)</f>
        <v>Kovács Nándor</v>
      </c>
      <c r="S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I16" s="83"/>
      <c r="AJ16" s="67"/>
    </row>
    <row r="17" spans="1:35" ht="3.75" customHeight="1" x14ac:dyDescent="0.4">
      <c r="A17" s="68"/>
      <c r="B17" s="76"/>
      <c r="C17" s="85"/>
      <c r="D17" s="86"/>
      <c r="E17" s="84"/>
      <c r="F17" s="84"/>
      <c r="G17" s="84"/>
      <c r="H17" s="84"/>
      <c r="I17" s="84"/>
      <c r="J17" s="84"/>
      <c r="K17" s="87"/>
      <c r="L17" s="87"/>
      <c r="M17" s="87"/>
      <c r="N17" s="84"/>
      <c r="O17" s="102"/>
      <c r="P17" s="103"/>
      <c r="Q17" s="102"/>
      <c r="R17" s="84"/>
      <c r="S17" s="84"/>
      <c r="T17" s="87"/>
      <c r="U17" s="87"/>
      <c r="V17" s="87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</row>
    <row r="18" spans="1:35" ht="24.6" x14ac:dyDescent="0.4">
      <c r="A18" s="75">
        <v>3</v>
      </c>
      <c r="B18" s="76"/>
      <c r="D18" s="77"/>
      <c r="E18" s="67"/>
      <c r="F18" s="67"/>
      <c r="G18" s="67"/>
      <c r="H18" s="67"/>
      <c r="I18" s="67"/>
      <c r="J18" s="67"/>
      <c r="L18" s="79" t="str">
        <f>($A$4)</f>
        <v>Horváth Sándor</v>
      </c>
      <c r="N18" s="80">
        <v>0</v>
      </c>
      <c r="O18" s="81" t="s">
        <v>100</v>
      </c>
      <c r="P18" s="80">
        <v>0</v>
      </c>
      <c r="Q18" s="78"/>
      <c r="R18" s="82" t="str">
        <f>($A$5)</f>
        <v>Maczelka Árpád</v>
      </c>
      <c r="S18" s="67"/>
      <c r="W18" s="67"/>
      <c r="X18" s="67"/>
      <c r="Y18" s="67"/>
      <c r="Z18" s="67"/>
      <c r="AA18" s="67"/>
      <c r="AB18" s="67"/>
      <c r="AE18" s="67"/>
      <c r="AF18" s="67"/>
      <c r="AG18" s="67"/>
      <c r="AI18" s="83"/>
    </row>
    <row r="19" spans="1:35" ht="20.399999999999999" x14ac:dyDescent="0.35">
      <c r="A19" s="68"/>
      <c r="B19" s="76"/>
      <c r="E19" s="67"/>
      <c r="F19" s="67"/>
      <c r="G19" s="67"/>
      <c r="H19" s="67"/>
      <c r="I19" s="67"/>
      <c r="L19" s="79" t="str">
        <f>($A$3)</f>
        <v xml:space="preserve">Németh István </v>
      </c>
      <c r="N19" s="80">
        <v>1</v>
      </c>
      <c r="O19" s="81" t="s">
        <v>100</v>
      </c>
      <c r="P19" s="80">
        <v>1</v>
      </c>
      <c r="R19" s="82" t="str">
        <f>($A$6)</f>
        <v>Balázs Máté</v>
      </c>
      <c r="S19" s="67"/>
      <c r="W19" s="67"/>
      <c r="X19" s="67"/>
      <c r="Y19" s="67"/>
      <c r="Z19" s="67"/>
      <c r="AA19" s="67"/>
      <c r="AB19" s="67"/>
      <c r="AE19" s="67"/>
      <c r="AF19" s="67"/>
      <c r="AG19" s="67"/>
      <c r="AI19" s="83"/>
    </row>
    <row r="20" spans="1:35" ht="20.399999999999999" x14ac:dyDescent="0.35">
      <c r="A20" s="68"/>
      <c r="B20" s="76"/>
      <c r="D20" s="77"/>
      <c r="E20" s="67"/>
      <c r="F20" s="67"/>
      <c r="G20" s="67"/>
      <c r="H20" s="67"/>
      <c r="I20" s="67"/>
      <c r="J20" s="67"/>
      <c r="L20" s="79" t="str">
        <f>($A$7)</f>
        <v>Kovács Nándor</v>
      </c>
      <c r="N20" s="80" t="s">
        <v>129</v>
      </c>
      <c r="O20" s="81" t="s">
        <v>100</v>
      </c>
      <c r="P20" s="80" t="s">
        <v>129</v>
      </c>
      <c r="Q20" s="137"/>
      <c r="R20" s="82" t="str">
        <f>($A$8)</f>
        <v>pihen</v>
      </c>
      <c r="S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I20" s="83"/>
    </row>
    <row r="21" spans="1:35" ht="3.75" customHeight="1" x14ac:dyDescent="0.4">
      <c r="A21" s="68"/>
      <c r="B21" s="76"/>
      <c r="C21" s="85"/>
      <c r="D21" s="86"/>
      <c r="E21" s="84"/>
      <c r="F21" s="84"/>
      <c r="G21" s="84"/>
      <c r="H21" s="84"/>
      <c r="I21" s="84"/>
      <c r="J21" s="84"/>
      <c r="K21" s="87"/>
      <c r="L21" s="87"/>
      <c r="M21" s="87"/>
      <c r="N21" s="84"/>
      <c r="O21" s="102"/>
      <c r="P21" s="103"/>
      <c r="Q21" s="102"/>
      <c r="R21" s="84"/>
      <c r="S21" s="84"/>
      <c r="T21" s="87"/>
      <c r="U21" s="87"/>
      <c r="V21" s="87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</row>
    <row r="22" spans="1:35" ht="24.6" x14ac:dyDescent="0.4">
      <c r="A22" s="75">
        <v>4</v>
      </c>
      <c r="B22" s="76"/>
      <c r="D22" s="77"/>
      <c r="E22" s="67"/>
      <c r="F22" s="67"/>
      <c r="G22" s="67"/>
      <c r="H22" s="67"/>
      <c r="I22" s="67"/>
      <c r="J22" s="67"/>
      <c r="L22" s="79" t="str">
        <f>($A$6)</f>
        <v>Balázs Máté</v>
      </c>
      <c r="N22" s="80">
        <v>2</v>
      </c>
      <c r="O22" s="81" t="s">
        <v>100</v>
      </c>
      <c r="P22" s="80">
        <v>1</v>
      </c>
      <c r="Q22" s="78"/>
      <c r="R22" s="82" t="str">
        <f>($A$7)</f>
        <v>Kovács Nándor</v>
      </c>
      <c r="S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</row>
    <row r="23" spans="1:35" ht="20.399999999999999" x14ac:dyDescent="0.35">
      <c r="A23" s="68"/>
      <c r="B23" s="76"/>
      <c r="E23" s="67"/>
      <c r="F23" s="67"/>
      <c r="G23" s="67"/>
      <c r="H23" s="67"/>
      <c r="I23" s="67"/>
      <c r="J23" s="67"/>
      <c r="L23" s="79" t="str">
        <f>($A$4)</f>
        <v>Horváth Sándor</v>
      </c>
      <c r="N23" s="80" t="s">
        <v>129</v>
      </c>
      <c r="O23" s="81" t="s">
        <v>100</v>
      </c>
      <c r="P23" s="80" t="s">
        <v>129</v>
      </c>
      <c r="R23" s="82" t="str">
        <f>($A$8)</f>
        <v>pihen</v>
      </c>
      <c r="S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</row>
    <row r="24" spans="1:35" ht="20.399999999999999" x14ac:dyDescent="0.35">
      <c r="A24" s="68"/>
      <c r="B24" s="76"/>
      <c r="D24" s="77"/>
      <c r="E24" s="67"/>
      <c r="F24" s="67"/>
      <c r="G24" s="67"/>
      <c r="H24" s="67"/>
      <c r="I24" s="67"/>
      <c r="J24" s="67"/>
      <c r="L24" s="79" t="str">
        <f>($A$3)</f>
        <v xml:space="preserve">Németh István </v>
      </c>
      <c r="N24" s="80">
        <v>2</v>
      </c>
      <c r="O24" s="81" t="s">
        <v>100</v>
      </c>
      <c r="P24" s="80">
        <v>1</v>
      </c>
      <c r="Q24" s="137"/>
      <c r="R24" s="82" t="str">
        <f>($A$5)</f>
        <v>Maczelka Árpád</v>
      </c>
      <c r="S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spans="1:35" ht="3.75" customHeight="1" x14ac:dyDescent="0.4">
      <c r="A25" s="68"/>
      <c r="B25" s="76"/>
      <c r="C25" s="85"/>
      <c r="D25" s="86"/>
      <c r="E25" s="84"/>
      <c r="F25" s="84"/>
      <c r="G25" s="84"/>
      <c r="H25" s="84"/>
      <c r="I25" s="84"/>
      <c r="J25" s="84"/>
      <c r="K25" s="87"/>
      <c r="L25" s="87"/>
      <c r="M25" s="87"/>
      <c r="N25" s="84"/>
      <c r="O25" s="102"/>
      <c r="P25" s="103"/>
      <c r="Q25" s="102"/>
      <c r="R25" s="84"/>
      <c r="S25" s="84"/>
      <c r="T25" s="87"/>
      <c r="U25" s="87"/>
      <c r="V25" s="87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5" ht="24.6" x14ac:dyDescent="0.4">
      <c r="A26" s="75">
        <v>5</v>
      </c>
      <c r="B26" s="76"/>
      <c r="D26" s="77"/>
      <c r="E26" s="67"/>
      <c r="F26" s="67"/>
      <c r="G26" s="67"/>
      <c r="H26" s="67"/>
      <c r="I26" s="67"/>
      <c r="J26" s="67"/>
      <c r="L26" s="79" t="str">
        <f>($A$3)</f>
        <v xml:space="preserve">Németh István </v>
      </c>
      <c r="M26" s="78"/>
      <c r="N26" s="80">
        <v>0</v>
      </c>
      <c r="O26" s="81" t="s">
        <v>100</v>
      </c>
      <c r="P26" s="80">
        <v>0</v>
      </c>
      <c r="Q26" s="67"/>
      <c r="R26" s="82" t="str">
        <f>($A$4)</f>
        <v>Horváth Sándor</v>
      </c>
      <c r="S26" s="67"/>
      <c r="W26" s="67"/>
      <c r="X26" s="67"/>
      <c r="Y26" s="67"/>
      <c r="Z26" s="67"/>
      <c r="AA26" s="67"/>
      <c r="AB26" s="67"/>
      <c r="AE26" s="67"/>
      <c r="AF26" s="67"/>
      <c r="AG26" s="67"/>
    </row>
    <row r="27" spans="1:35" ht="20.399999999999999" x14ac:dyDescent="0.35">
      <c r="A27" s="68"/>
      <c r="B27" s="76"/>
      <c r="E27" s="67"/>
      <c r="F27" s="67"/>
      <c r="G27" s="67"/>
      <c r="H27" s="67"/>
      <c r="I27" s="67"/>
      <c r="J27" s="67"/>
      <c r="L27" s="79" t="str">
        <f>($A$5)</f>
        <v>Maczelka Árpád</v>
      </c>
      <c r="N27" s="80">
        <v>1</v>
      </c>
      <c r="O27" s="81" t="s">
        <v>100</v>
      </c>
      <c r="P27" s="80">
        <v>0</v>
      </c>
      <c r="R27" s="82" t="str">
        <f>($A$7)</f>
        <v>Kovács Nándor</v>
      </c>
      <c r="S27" s="67"/>
      <c r="W27" s="67"/>
      <c r="X27" s="67"/>
      <c r="Y27" s="67"/>
      <c r="Z27" s="67"/>
      <c r="AA27" s="67"/>
      <c r="AB27" s="67"/>
      <c r="AE27" s="67"/>
      <c r="AF27" s="67"/>
      <c r="AG27" s="67"/>
    </row>
    <row r="28" spans="1:35" ht="20.399999999999999" x14ac:dyDescent="0.35">
      <c r="A28" s="68"/>
      <c r="B28" s="76"/>
      <c r="D28" s="77"/>
      <c r="E28" s="67"/>
      <c r="F28" s="67"/>
      <c r="G28" s="67"/>
      <c r="H28" s="67"/>
      <c r="I28" s="67"/>
      <c r="J28" s="67"/>
      <c r="L28" s="79" t="str">
        <f>($A$6)</f>
        <v>Balázs Máté</v>
      </c>
      <c r="N28" s="80" t="s">
        <v>129</v>
      </c>
      <c r="O28" s="81" t="s">
        <v>100</v>
      </c>
      <c r="P28" s="80" t="s">
        <v>129</v>
      </c>
      <c r="Q28" s="137"/>
      <c r="R28" s="82" t="str">
        <f>($A$8)</f>
        <v>pihen</v>
      </c>
      <c r="S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</row>
    <row r="29" spans="1:35" ht="3.75" customHeight="1" x14ac:dyDescent="0.4">
      <c r="A29" s="68"/>
      <c r="B29" s="76"/>
      <c r="C29" s="85"/>
      <c r="D29" s="86"/>
      <c r="E29" s="84"/>
      <c r="F29" s="84"/>
      <c r="G29" s="84"/>
      <c r="H29" s="84"/>
      <c r="I29" s="84"/>
      <c r="J29" s="84"/>
      <c r="K29" s="87"/>
      <c r="L29" s="87"/>
      <c r="M29" s="87"/>
      <c r="N29" s="84"/>
      <c r="O29" s="102"/>
      <c r="P29" s="103"/>
      <c r="Q29" s="102"/>
      <c r="R29" s="84"/>
      <c r="S29" s="84"/>
      <c r="T29" s="87"/>
      <c r="U29" s="87"/>
      <c r="V29" s="87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</row>
    <row r="33" ht="3.75" customHeight="1" x14ac:dyDescent="0.25"/>
  </sheetData>
  <mergeCells count="7">
    <mergeCell ref="AA1:AG1"/>
    <mergeCell ref="B2:E2"/>
    <mergeCell ref="F2:I2"/>
    <mergeCell ref="J2:M2"/>
    <mergeCell ref="N2:Q2"/>
    <mergeCell ref="R2:U2"/>
    <mergeCell ref="V2:Y2"/>
  </mergeCells>
  <conditionalFormatting sqref="E4:E8 I3 I5:I8 M3:M4 M6:M8 Q3:Q5 Q7:Q8 U3:U6 U8 Y3:Y7">
    <cfRule type="cellIs" dxfId="11" priority="2" operator="equal">
      <formula>"g"</formula>
    </cfRule>
    <cfRule type="cellIs" dxfId="10" priority="3" operator="equal">
      <formula>"d"</formula>
    </cfRule>
    <cfRule type="cellIs" dxfId="9" priority="4" operator="equal">
      <formula>"v"</formula>
    </cfRule>
  </conditionalFormatting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&amp;COldal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33"/>
  <sheetViews>
    <sheetView zoomScale="110" zoomScaleNormal="110" workbookViewId="0">
      <selection activeCell="P1" sqref="P1"/>
    </sheetView>
  </sheetViews>
  <sheetFormatPr defaultRowHeight="13.2" x14ac:dyDescent="0.25"/>
  <cols>
    <col min="1" max="1" width="19.88671875" customWidth="1"/>
    <col min="2" max="25" width="2.6640625" customWidth="1"/>
    <col min="26" max="26" width="1.33203125" customWidth="1"/>
    <col min="27" max="30" width="2.6640625" customWidth="1"/>
    <col min="31" max="31" width="2.44140625" customWidth="1"/>
    <col min="32" max="32" width="2.6640625" customWidth="1"/>
    <col min="33" max="33" width="3.5546875" customWidth="1"/>
    <col min="34" max="34" width="0.88671875" customWidth="1"/>
    <col min="35" max="35" width="2.6640625" customWidth="1"/>
    <col min="36" max="36" width="0.88671875" customWidth="1"/>
    <col min="37" max="1025" width="2.6640625" customWidth="1"/>
  </cols>
  <sheetData>
    <row r="1" spans="1:37" ht="15.6" x14ac:dyDescent="0.3">
      <c r="A1" s="17" t="s">
        <v>114</v>
      </c>
      <c r="B1" s="87"/>
      <c r="AA1" s="5">
        <v>43639</v>
      </c>
      <c r="AB1" s="5"/>
      <c r="AC1" s="5"/>
      <c r="AD1" s="5"/>
      <c r="AE1" s="5"/>
      <c r="AF1" s="5"/>
      <c r="AG1" s="5"/>
      <c r="AI1" s="19"/>
      <c r="AJ1" s="20"/>
    </row>
    <row r="2" spans="1:37" ht="33.75" customHeight="1" x14ac:dyDescent="0.25">
      <c r="A2" s="21" t="s">
        <v>1</v>
      </c>
      <c r="B2" s="4" t="str">
        <f>(A3)</f>
        <v>Papp Tihamér</v>
      </c>
      <c r="C2" s="4"/>
      <c r="D2" s="4"/>
      <c r="E2" s="4"/>
      <c r="F2" s="3" t="str">
        <f>(A4)</f>
        <v>Béres II Zoltán</v>
      </c>
      <c r="G2" s="3"/>
      <c r="H2" s="3"/>
      <c r="I2" s="3"/>
      <c r="J2" s="3" t="str">
        <f>(A5)</f>
        <v>Matkó Péter</v>
      </c>
      <c r="K2" s="3"/>
      <c r="L2" s="3"/>
      <c r="M2" s="3"/>
      <c r="N2" s="3" t="str">
        <f>(A6)</f>
        <v>Pocsay Sándor</v>
      </c>
      <c r="O2" s="3"/>
      <c r="P2" s="3"/>
      <c r="Q2" s="3"/>
      <c r="R2" s="3" t="str">
        <f>(A7)</f>
        <v>Váradi Márton</v>
      </c>
      <c r="S2" s="3"/>
      <c r="T2" s="3"/>
      <c r="U2" s="3"/>
      <c r="V2" s="3" t="str">
        <f>(A8)</f>
        <v>pihen</v>
      </c>
      <c r="W2" s="3"/>
      <c r="X2" s="3"/>
      <c r="Y2" s="3"/>
      <c r="Z2" s="22"/>
      <c r="AA2" s="96" t="s">
        <v>91</v>
      </c>
      <c r="AB2" s="24" t="s">
        <v>92</v>
      </c>
      <c r="AC2" s="24" t="s">
        <v>93</v>
      </c>
      <c r="AD2" s="24" t="s">
        <v>94</v>
      </c>
      <c r="AE2" s="132" t="s">
        <v>95</v>
      </c>
      <c r="AF2" s="132" t="s">
        <v>96</v>
      </c>
      <c r="AG2" s="97" t="s">
        <v>97</v>
      </c>
      <c r="AI2" s="27" t="s">
        <v>98</v>
      </c>
      <c r="AJ2" s="98"/>
      <c r="AK2" s="29" t="s">
        <v>99</v>
      </c>
    </row>
    <row r="3" spans="1:37" ht="15.6" x14ac:dyDescent="0.3">
      <c r="A3" s="138" t="s">
        <v>52</v>
      </c>
      <c r="B3" s="31"/>
      <c r="C3" s="32"/>
      <c r="D3" s="32"/>
      <c r="E3" s="32"/>
      <c r="F3" s="33">
        <v>5</v>
      </c>
      <c r="G3" s="34">
        <f>(N26)</f>
        <v>1</v>
      </c>
      <c r="H3" s="34">
        <f>(P26)</f>
        <v>0</v>
      </c>
      <c r="I3" s="35" t="str">
        <f>IF(G3=".","-",IF(G3&gt;H3,"g",IF(G3=H3,"d","v")))</f>
        <v>g</v>
      </c>
      <c r="J3" s="33">
        <v>4</v>
      </c>
      <c r="K3" s="34">
        <f>(N24)</f>
        <v>0</v>
      </c>
      <c r="L3" s="34">
        <f>(P24)</f>
        <v>0</v>
      </c>
      <c r="M3" s="35" t="str">
        <f>IF(K3=".","-",IF(K3&gt;L3,"g",IF(K3=L3,"d","v")))</f>
        <v>d</v>
      </c>
      <c r="N3" s="33">
        <v>3</v>
      </c>
      <c r="O3" s="34">
        <f>(N19)</f>
        <v>1</v>
      </c>
      <c r="P3" s="34">
        <f>(P19)</f>
        <v>0</v>
      </c>
      <c r="Q3" s="35" t="str">
        <f>IF(O3=".","-",IF(O3&gt;P3,"g",IF(O3=P3,"d","v")))</f>
        <v>g</v>
      </c>
      <c r="R3" s="33">
        <v>2</v>
      </c>
      <c r="S3" s="34">
        <f>(N16)</f>
        <v>6</v>
      </c>
      <c r="T3" s="34">
        <f>(P16)</f>
        <v>1</v>
      </c>
      <c r="U3" s="35" t="str">
        <f>IF(S3=".","-",IF(S3&gt;T3,"g",IF(S3=T3,"d","v")))</f>
        <v>g</v>
      </c>
      <c r="V3" s="33">
        <v>1</v>
      </c>
      <c r="W3" s="34" t="str">
        <f>(N10)</f>
        <v>.</v>
      </c>
      <c r="X3" s="34" t="str">
        <f>(P10)</f>
        <v>.</v>
      </c>
      <c r="Y3" s="35" t="str">
        <f>IF(W3=".","-",IF(W3&gt;X3,"g",IF(W3=X3,"d","v")))</f>
        <v>-</v>
      </c>
      <c r="Z3" s="36"/>
      <c r="AA3" s="37">
        <f t="shared" ref="AA3:AA8" si="0">SUM(AB3:AD3)</f>
        <v>4</v>
      </c>
      <c r="AB3" s="38">
        <f t="shared" ref="AB3:AB8" si="1">COUNTIF(B3:Y3,"g")</f>
        <v>3</v>
      </c>
      <c r="AC3" s="38">
        <f t="shared" ref="AC3:AC8" si="2">COUNTIF(B3:Y3,"d")</f>
        <v>1</v>
      </c>
      <c r="AD3" s="38">
        <f t="shared" ref="AD3:AD8" si="3">COUNTIF(B3:Y3,"v")</f>
        <v>0</v>
      </c>
      <c r="AE3" s="39">
        <f>SUM(IF(G3&lt;&gt;".",G3)+IF(K3&lt;&gt;".",K3)+IF(O3&lt;&gt;".",O3)+IF(S3&lt;&gt;".",S3)+IF(W3&lt;&gt;".",W3))</f>
        <v>8</v>
      </c>
      <c r="AF3" s="39">
        <f>SUM(IF(H3&lt;&gt;".",H3)+IF(L3&lt;&gt;".",L3)+IF(P3&lt;&gt;".",P3)+IF(T3&lt;&gt;".",T3)+IF(X3&lt;&gt;".",X3))</f>
        <v>1</v>
      </c>
      <c r="AG3" s="40">
        <f t="shared" ref="AG3:AG8" si="4">SUM(AB3*3+AC3*1)</f>
        <v>10</v>
      </c>
      <c r="AH3" s="67"/>
      <c r="AI3" s="42">
        <f t="shared" ref="AI3:AI8" si="5">RANK(AG3,$AG$3:$AG$8,0)</f>
        <v>1</v>
      </c>
      <c r="AJ3" s="99"/>
      <c r="AK3" s="44">
        <f t="shared" ref="AK3:AK8" si="6">SUM(AE3-AF3)</f>
        <v>7</v>
      </c>
    </row>
    <row r="4" spans="1:37" ht="15.6" x14ac:dyDescent="0.3">
      <c r="A4" s="129" t="s">
        <v>44</v>
      </c>
      <c r="B4" s="46">
        <v>5</v>
      </c>
      <c r="C4" s="47">
        <f>(P26)</f>
        <v>0</v>
      </c>
      <c r="D4" s="47">
        <f>(N26)</f>
        <v>1</v>
      </c>
      <c r="E4" s="48" t="str">
        <f>IF(C4=".","-",IF(C4&gt;D4,"g",IF(C4=D4,"d","v")))</f>
        <v>v</v>
      </c>
      <c r="F4" s="49"/>
      <c r="G4" s="50"/>
      <c r="H4" s="50"/>
      <c r="I4" s="50"/>
      <c r="J4" s="46">
        <v>3</v>
      </c>
      <c r="K4" s="47">
        <f>(N18)</f>
        <v>0</v>
      </c>
      <c r="L4" s="47">
        <f>(P18)</f>
        <v>1</v>
      </c>
      <c r="M4" s="48" t="str">
        <f>IF(K4=".","-",IF(K4&gt;L4,"g",IF(K4=L4,"d","v")))</f>
        <v>v</v>
      </c>
      <c r="N4" s="46">
        <v>2</v>
      </c>
      <c r="O4" s="47">
        <f>(N15)</f>
        <v>0</v>
      </c>
      <c r="P4" s="47">
        <f>(P15)</f>
        <v>1</v>
      </c>
      <c r="Q4" s="48" t="str">
        <f>IF(O4=".","-",IF(O4&gt;P4,"g",IF(O4=P4,"d","v")))</f>
        <v>v</v>
      </c>
      <c r="R4" s="46">
        <v>1</v>
      </c>
      <c r="S4" s="47">
        <f>(N12)</f>
        <v>0</v>
      </c>
      <c r="T4" s="47">
        <f>(P12)</f>
        <v>1</v>
      </c>
      <c r="U4" s="48" t="str">
        <f>IF(S4=".","-",IF(S4&gt;T4,"g",IF(S4=T4,"d","v")))</f>
        <v>v</v>
      </c>
      <c r="V4" s="46">
        <v>4</v>
      </c>
      <c r="W4" s="47" t="str">
        <f>(N23)</f>
        <v>.</v>
      </c>
      <c r="X4" s="47" t="str">
        <f>(P23)</f>
        <v>.</v>
      </c>
      <c r="Y4" s="48" t="str">
        <f>IF(W4=".","-",IF(W4&gt;X4,"g",IF(W4=X4,"d","v")))</f>
        <v>-</v>
      </c>
      <c r="Z4" s="51"/>
      <c r="AA4" s="52">
        <f t="shared" si="0"/>
        <v>4</v>
      </c>
      <c r="AB4" s="53">
        <f t="shared" si="1"/>
        <v>0</v>
      </c>
      <c r="AC4" s="53">
        <f t="shared" si="2"/>
        <v>0</v>
      </c>
      <c r="AD4" s="53">
        <f t="shared" si="3"/>
        <v>4</v>
      </c>
      <c r="AE4" s="133">
        <f>SUM(IF(C4&lt;&gt;".",C4)+IF(K4&lt;&gt;".",K4)+IF(O4&lt;&gt;".",O4)+IF(S4&lt;&gt;".",S4)+IF(W4&lt;&gt;".",W4))</f>
        <v>0</v>
      </c>
      <c r="AF4" s="133">
        <f>SUM(IF(D4&lt;&gt;".",D4)+IF(L4&lt;&gt;".",L4)+IF(P4&lt;&gt;".",P4)+IF(T4&lt;&gt;".",T4)+IF(X4&lt;&gt;".",X4))</f>
        <v>4</v>
      </c>
      <c r="AG4" s="54">
        <f t="shared" si="4"/>
        <v>0</v>
      </c>
      <c r="AH4" s="67"/>
      <c r="AI4" s="42">
        <f t="shared" si="5"/>
        <v>5</v>
      </c>
      <c r="AJ4" s="99"/>
      <c r="AK4" s="44">
        <f t="shared" si="6"/>
        <v>-4</v>
      </c>
    </row>
    <row r="5" spans="1:37" ht="15.6" x14ac:dyDescent="0.3">
      <c r="A5" s="129" t="s">
        <v>26</v>
      </c>
      <c r="B5" s="46">
        <v>4</v>
      </c>
      <c r="C5" s="47">
        <f>(P24)</f>
        <v>0</v>
      </c>
      <c r="D5" s="47">
        <f>(N24)</f>
        <v>0</v>
      </c>
      <c r="E5" s="48" t="str">
        <f>IF(C5=".","-",IF(C5&gt;D5,"g",IF(C5=D5,"d","v")))</f>
        <v>d</v>
      </c>
      <c r="F5" s="46">
        <v>3</v>
      </c>
      <c r="G5" s="47">
        <f>(P18)</f>
        <v>1</v>
      </c>
      <c r="H5" s="47">
        <f>(N18)</f>
        <v>0</v>
      </c>
      <c r="I5" s="48" t="str">
        <f>IF(G5=".","-",IF(G5&gt;H5,"g",IF(G5=H5,"d","v")))</f>
        <v>g</v>
      </c>
      <c r="J5" s="134"/>
      <c r="K5" s="50"/>
      <c r="L5" s="50"/>
      <c r="M5" s="50"/>
      <c r="N5" s="46">
        <v>1</v>
      </c>
      <c r="O5" s="47">
        <f>(N11)</f>
        <v>0</v>
      </c>
      <c r="P5" s="47">
        <f>(P11)</f>
        <v>3</v>
      </c>
      <c r="Q5" s="48" t="str">
        <f>IF(O5=".","-",IF(O5&gt;P5,"g",IF(O5=P5,"d","v")))</f>
        <v>v</v>
      </c>
      <c r="R5" s="46">
        <v>5</v>
      </c>
      <c r="S5" s="47">
        <f>(N27)</f>
        <v>2</v>
      </c>
      <c r="T5" s="47">
        <f>(P27)</f>
        <v>1</v>
      </c>
      <c r="U5" s="48" t="str">
        <f>IF(S5=".","-",IF(S5&gt;T5,"g",IF(S5=T5,"d","v")))</f>
        <v>g</v>
      </c>
      <c r="V5" s="46">
        <v>2</v>
      </c>
      <c r="W5" s="47" t="str">
        <f>(N14)</f>
        <v>.</v>
      </c>
      <c r="X5" s="47" t="str">
        <f>(P14)</f>
        <v>.</v>
      </c>
      <c r="Y5" s="48" t="str">
        <f>IF(W5=".","-",IF(W5&gt;X5,"g",IF(W5=X5,"d","v")))</f>
        <v>-</v>
      </c>
      <c r="Z5" s="51"/>
      <c r="AA5" s="52">
        <f t="shared" si="0"/>
        <v>4</v>
      </c>
      <c r="AB5" s="53">
        <f t="shared" si="1"/>
        <v>2</v>
      </c>
      <c r="AC5" s="53">
        <f t="shared" si="2"/>
        <v>1</v>
      </c>
      <c r="AD5" s="53">
        <f t="shared" si="3"/>
        <v>1</v>
      </c>
      <c r="AE5" s="133">
        <f>SUM(IF(C5&lt;&gt;".",C5)+IF(G5&lt;&gt;".",G5)+IF(O5&lt;&gt;".",O5)+IF(S5&lt;&gt;".",S5)+IF(W5&lt;&gt;".",W5))</f>
        <v>3</v>
      </c>
      <c r="AF5" s="133">
        <f>SUM(IF(H5&lt;&gt;".",H5)+IF(D5&lt;&gt;".",D5)+IF(P5&lt;&gt;".",P5)+IF(T5&lt;&gt;".",T5)+IF(X5&lt;&gt;".",X5))</f>
        <v>4</v>
      </c>
      <c r="AG5" s="54">
        <f t="shared" si="4"/>
        <v>7</v>
      </c>
      <c r="AH5" s="67"/>
      <c r="AI5" s="42">
        <f t="shared" si="5"/>
        <v>3</v>
      </c>
      <c r="AJ5" s="99"/>
      <c r="AK5" s="44">
        <f t="shared" si="6"/>
        <v>-1</v>
      </c>
    </row>
    <row r="6" spans="1:37" ht="15.6" x14ac:dyDescent="0.3">
      <c r="A6" s="129" t="s">
        <v>23</v>
      </c>
      <c r="B6" s="46">
        <v>3</v>
      </c>
      <c r="C6" s="47">
        <f>(P19)</f>
        <v>0</v>
      </c>
      <c r="D6" s="47">
        <f>(N19)</f>
        <v>1</v>
      </c>
      <c r="E6" s="48" t="str">
        <f>IF(C6=".","-",IF(C6&gt;D6,"g",IF(C6=D6,"d","v")))</f>
        <v>v</v>
      </c>
      <c r="F6" s="46">
        <v>2</v>
      </c>
      <c r="G6" s="47">
        <f>(P15)</f>
        <v>1</v>
      </c>
      <c r="H6" s="47">
        <f>(N15)</f>
        <v>0</v>
      </c>
      <c r="I6" s="48" t="str">
        <f>IF(G6=".","-",IF(G6&gt;H6,"g",IF(G6=H6,"d","v")))</f>
        <v>g</v>
      </c>
      <c r="J6" s="46">
        <v>1</v>
      </c>
      <c r="K6" s="47">
        <f>(P11)</f>
        <v>3</v>
      </c>
      <c r="L6" s="47">
        <f>(N11)</f>
        <v>0</v>
      </c>
      <c r="M6" s="48" t="str">
        <f>IF(K6=".","-",IF(K6&gt;L6,"g",IF(K6=L6,"d","v")))</f>
        <v>g</v>
      </c>
      <c r="N6" s="49"/>
      <c r="O6" s="50"/>
      <c r="P6" s="50"/>
      <c r="Q6" s="50"/>
      <c r="R6" s="46">
        <v>4</v>
      </c>
      <c r="S6" s="47">
        <f>(N22)</f>
        <v>5</v>
      </c>
      <c r="T6" s="47">
        <f>(P22)</f>
        <v>0</v>
      </c>
      <c r="U6" s="48" t="str">
        <f>IF(S6=".","-",IF(S6&gt;T6,"g",IF(S6=T6,"d","v")))</f>
        <v>g</v>
      </c>
      <c r="V6" s="46">
        <v>5</v>
      </c>
      <c r="W6" s="47" t="str">
        <f>(N28)</f>
        <v>.</v>
      </c>
      <c r="X6" s="47" t="str">
        <f>(P28)</f>
        <v>.</v>
      </c>
      <c r="Y6" s="48" t="str">
        <f>IF(W6=".","-",IF(W6&gt;X6,"g",IF(W6=X6,"d","v")))</f>
        <v>-</v>
      </c>
      <c r="Z6" s="51"/>
      <c r="AA6" s="52">
        <f t="shared" si="0"/>
        <v>4</v>
      </c>
      <c r="AB6" s="53">
        <f t="shared" si="1"/>
        <v>3</v>
      </c>
      <c r="AC6" s="53">
        <f t="shared" si="2"/>
        <v>0</v>
      </c>
      <c r="AD6" s="53">
        <f t="shared" si="3"/>
        <v>1</v>
      </c>
      <c r="AE6" s="133">
        <f>SUM(IF(G6&lt;&gt;".",G6)+IF(K6&lt;&gt;".",K6)+IF(C6&lt;&gt;".",C6)+IF(S6&lt;&gt;".",S6)+IF(W6&lt;&gt;".",W6))</f>
        <v>9</v>
      </c>
      <c r="AF6" s="133">
        <f>SUM(IF(H6&lt;&gt;".",H6)+IF(L6&lt;&gt;".",L6)+IF(D6&lt;&gt;".",D6)+IF(T6&lt;&gt;".",T6)+IF(X6&lt;&gt;".",X6))</f>
        <v>1</v>
      </c>
      <c r="AG6" s="54">
        <f t="shared" si="4"/>
        <v>9</v>
      </c>
      <c r="AH6" s="67"/>
      <c r="AI6" s="42">
        <f t="shared" si="5"/>
        <v>2</v>
      </c>
      <c r="AJ6" s="99"/>
      <c r="AK6" s="44">
        <f t="shared" si="6"/>
        <v>8</v>
      </c>
    </row>
    <row r="7" spans="1:37" ht="15.6" x14ac:dyDescent="0.3">
      <c r="A7" s="129" t="s">
        <v>22</v>
      </c>
      <c r="B7" s="46">
        <v>2</v>
      </c>
      <c r="C7" s="47">
        <f>(P16)</f>
        <v>1</v>
      </c>
      <c r="D7" s="47">
        <f>(N16)</f>
        <v>6</v>
      </c>
      <c r="E7" s="48" t="str">
        <f>IF(C7=".","-",IF(C7&gt;D7,"g",IF(C7=D7,"d","v")))</f>
        <v>v</v>
      </c>
      <c r="F7" s="46">
        <v>1</v>
      </c>
      <c r="G7" s="47">
        <f>(P12)</f>
        <v>1</v>
      </c>
      <c r="H7" s="47">
        <f>(N12)</f>
        <v>0</v>
      </c>
      <c r="I7" s="48" t="str">
        <f>IF(G7=".","-",IF(G7&gt;H7,"g",IF(G7=H7,"d","v")))</f>
        <v>g</v>
      </c>
      <c r="J7" s="46">
        <v>5</v>
      </c>
      <c r="K7" s="47">
        <f>(P27)</f>
        <v>1</v>
      </c>
      <c r="L7" s="47">
        <f>(N27)</f>
        <v>2</v>
      </c>
      <c r="M7" s="48" t="str">
        <f>IF(K7=".","-",IF(K7&gt;L7,"g",IF(K7=L7,"d","v")))</f>
        <v>v</v>
      </c>
      <c r="N7" s="135">
        <v>4</v>
      </c>
      <c r="O7" s="47">
        <f>(P22)</f>
        <v>0</v>
      </c>
      <c r="P7" s="47">
        <f>(N22)</f>
        <v>5</v>
      </c>
      <c r="Q7" s="48" t="str">
        <f>IF(O7=".","-",IF(O7&gt;P7,"g",IF(O7=P7,"d","v")))</f>
        <v>v</v>
      </c>
      <c r="R7" s="49"/>
      <c r="S7" s="50"/>
      <c r="T7" s="50"/>
      <c r="U7" s="50"/>
      <c r="V7" s="46">
        <v>3</v>
      </c>
      <c r="W7" s="47" t="str">
        <f>(N20)</f>
        <v>.</v>
      </c>
      <c r="X7" s="47" t="str">
        <f>(P20)</f>
        <v>.</v>
      </c>
      <c r="Y7" s="48" t="str">
        <f>IF(W7=".","-",IF(W7&gt;X7,"g",IF(W7=X7,"d","v")))</f>
        <v>-</v>
      </c>
      <c r="Z7" s="51"/>
      <c r="AA7" s="52">
        <f t="shared" si="0"/>
        <v>4</v>
      </c>
      <c r="AB7" s="53">
        <f t="shared" si="1"/>
        <v>1</v>
      </c>
      <c r="AC7" s="53">
        <f t="shared" si="2"/>
        <v>0</v>
      </c>
      <c r="AD7" s="53">
        <f t="shared" si="3"/>
        <v>3</v>
      </c>
      <c r="AE7" s="133">
        <f>SUM(IF(G7&lt;&gt;".",G7)+IF(K7&lt;&gt;".",K7)+IF(O7&lt;&gt;".",O7)+IF(C7&lt;&gt;".",C7)+IF(W7&lt;&gt;".",W7))</f>
        <v>3</v>
      </c>
      <c r="AF7" s="133">
        <f>SUM(IF(H7&lt;&gt;".",H7)+IF(L7&lt;&gt;".",L7)+IF(P7&lt;&gt;".",P7)+IF(D7&lt;&gt;".",D7)+IF(X7&lt;&gt;".",X7))</f>
        <v>13</v>
      </c>
      <c r="AG7" s="54">
        <f t="shared" si="4"/>
        <v>3</v>
      </c>
      <c r="AH7" s="100"/>
      <c r="AI7" s="42">
        <f t="shared" si="5"/>
        <v>4</v>
      </c>
      <c r="AJ7" s="99"/>
      <c r="AK7" s="44">
        <f t="shared" si="6"/>
        <v>-10</v>
      </c>
    </row>
    <row r="8" spans="1:37" s="67" customFormat="1" ht="15.6" x14ac:dyDescent="0.3">
      <c r="A8" s="139" t="s">
        <v>128</v>
      </c>
      <c r="B8" s="57">
        <v>1</v>
      </c>
      <c r="C8" s="58" t="str">
        <f>(P10)</f>
        <v>.</v>
      </c>
      <c r="D8" s="58" t="str">
        <f>(N10)</f>
        <v>.</v>
      </c>
      <c r="E8" s="59" t="str">
        <f>IF(C8=".","-",IF(C8&gt;D8,"g",IF(C8=D8,"d","v")))</f>
        <v>-</v>
      </c>
      <c r="F8" s="57">
        <v>4</v>
      </c>
      <c r="G8" s="58" t="str">
        <f>(P23)</f>
        <v>.</v>
      </c>
      <c r="H8" s="58" t="str">
        <f>(N23)</f>
        <v>.</v>
      </c>
      <c r="I8" s="59" t="str">
        <f>IF(G8=".","-",IF(G8&gt;H8,"g",IF(G8=H8,"d","v")))</f>
        <v>-</v>
      </c>
      <c r="J8" s="57">
        <v>2</v>
      </c>
      <c r="K8" s="58" t="str">
        <f>(P14)</f>
        <v>.</v>
      </c>
      <c r="L8" s="58" t="str">
        <f>(N14)</f>
        <v>.</v>
      </c>
      <c r="M8" s="59" t="str">
        <f>IF(K8=".","-",IF(K8&gt;L8,"g",IF(K8=L8,"d","v")))</f>
        <v>-</v>
      </c>
      <c r="N8" s="136">
        <v>5</v>
      </c>
      <c r="O8" s="58" t="str">
        <f>(X6)</f>
        <v>.</v>
      </c>
      <c r="P8" s="58" t="str">
        <f>(W6)</f>
        <v>.</v>
      </c>
      <c r="Q8" s="59" t="str">
        <f>IF(O8=".","-",IF(O8&gt;P8,"g",IF(O8=P8,"d","v")))</f>
        <v>-</v>
      </c>
      <c r="R8" s="57">
        <v>3</v>
      </c>
      <c r="S8" s="58" t="str">
        <f>(P20)</f>
        <v>.</v>
      </c>
      <c r="T8" s="58" t="str">
        <f>(N20)</f>
        <v>.</v>
      </c>
      <c r="U8" s="59" t="str">
        <f>IF(S8=".","-",IF(S8&gt;T8,"g",IF(S8=T8,"d","v")))</f>
        <v>-</v>
      </c>
      <c r="V8" s="60"/>
      <c r="W8" s="61"/>
      <c r="X8" s="61"/>
      <c r="Y8" s="61"/>
      <c r="Z8" s="22"/>
      <c r="AA8" s="62">
        <f t="shared" si="0"/>
        <v>0</v>
      </c>
      <c r="AB8" s="63">
        <f t="shared" si="1"/>
        <v>0</v>
      </c>
      <c r="AC8" s="63">
        <f t="shared" si="2"/>
        <v>0</v>
      </c>
      <c r="AD8" s="63">
        <f t="shared" si="3"/>
        <v>0</v>
      </c>
      <c r="AE8" s="64">
        <f>SUM(IF(G8&lt;&gt;".",G8)+IF(K8&lt;&gt;".",K8)+IF(O8&lt;&gt;".",O8)+IF(S8&lt;&gt;".",S8)+IF(C8&lt;&gt;".",C8))</f>
        <v>0</v>
      </c>
      <c r="AF8" s="64">
        <f>SUM(IF(H8&lt;&gt;".",H8)+IF(L8&lt;&gt;".",L8)+IF(P8&lt;&gt;".",P8)+IF(T8&lt;&gt;".",T8)+IF(D8&lt;&gt;".",D8))</f>
        <v>0</v>
      </c>
      <c r="AG8" s="65">
        <f t="shared" si="4"/>
        <v>0</v>
      </c>
      <c r="AI8" s="66">
        <f t="shared" si="5"/>
        <v>5</v>
      </c>
      <c r="AJ8" s="99"/>
      <c r="AK8" s="44">
        <f t="shared" si="6"/>
        <v>0</v>
      </c>
    </row>
    <row r="9" spans="1:37" s="67" customFormat="1" ht="3.75" customHeight="1" x14ac:dyDescent="0.25">
      <c r="B9" s="68"/>
      <c r="C9" s="69"/>
      <c r="D9" s="69"/>
      <c r="E9" s="70"/>
      <c r="F9" s="68"/>
      <c r="G9" s="69"/>
      <c r="H9" s="69"/>
      <c r="I9" s="70"/>
      <c r="J9" s="68"/>
      <c r="K9" s="69"/>
      <c r="L9" s="69"/>
      <c r="M9" s="70"/>
      <c r="N9" s="68"/>
      <c r="O9" s="69"/>
      <c r="P9" s="69"/>
      <c r="Q9" s="70"/>
      <c r="R9" s="68"/>
      <c r="S9" s="69"/>
      <c r="T9" s="69"/>
      <c r="U9" s="70"/>
      <c r="AA9" s="71"/>
      <c r="AB9" s="72"/>
      <c r="AC9" s="72"/>
      <c r="AD9" s="72"/>
      <c r="AE9" s="73"/>
      <c r="AF9" s="73"/>
      <c r="AG9" s="74"/>
    </row>
    <row r="10" spans="1:37" s="67" customFormat="1" ht="24.6" x14ac:dyDescent="0.4">
      <c r="A10" s="75">
        <v>1</v>
      </c>
      <c r="B10" s="76"/>
      <c r="D10" s="77"/>
      <c r="L10" s="79" t="str">
        <f>($A$3)</f>
        <v>Papp Tihamér</v>
      </c>
      <c r="N10" s="80" t="s">
        <v>129</v>
      </c>
      <c r="O10" s="81" t="s">
        <v>100</v>
      </c>
      <c r="P10" s="80" t="s">
        <v>129</v>
      </c>
      <c r="Q10" s="78"/>
      <c r="R10" s="82" t="str">
        <f>($A$8)</f>
        <v>pihen</v>
      </c>
    </row>
    <row r="11" spans="1:37" s="67" customFormat="1" ht="20.399999999999999" x14ac:dyDescent="0.35">
      <c r="B11" s="76"/>
      <c r="L11" s="79" t="str">
        <f>($A$5)</f>
        <v>Matkó Péter</v>
      </c>
      <c r="N11" s="80">
        <v>0</v>
      </c>
      <c r="O11" s="81" t="s">
        <v>100</v>
      </c>
      <c r="P11" s="80">
        <v>3</v>
      </c>
      <c r="R11" s="82" t="str">
        <f>($A$6)</f>
        <v>Pocsay Sándor</v>
      </c>
    </row>
    <row r="12" spans="1:37" s="67" customFormat="1" ht="20.399999999999999" x14ac:dyDescent="0.35">
      <c r="B12" s="76"/>
      <c r="D12" s="77"/>
      <c r="L12" s="79" t="str">
        <f>($A$4)</f>
        <v>Béres II Zoltán</v>
      </c>
      <c r="N12" s="80">
        <v>0</v>
      </c>
      <c r="O12" s="81" t="s">
        <v>100</v>
      </c>
      <c r="P12" s="80">
        <v>1</v>
      </c>
      <c r="Q12" s="137"/>
      <c r="R12" s="82" t="str">
        <f>($A$7)</f>
        <v>Váradi Márton</v>
      </c>
    </row>
    <row r="13" spans="1:37" ht="3.75" customHeight="1" x14ac:dyDescent="0.4">
      <c r="A13" s="68"/>
      <c r="B13" s="76"/>
      <c r="C13" s="85"/>
      <c r="D13" s="86"/>
      <c r="E13" s="84"/>
      <c r="F13" s="84"/>
      <c r="G13" s="84"/>
      <c r="H13" s="84"/>
      <c r="I13" s="84"/>
      <c r="J13" s="84"/>
      <c r="K13" s="87"/>
      <c r="L13" s="87"/>
      <c r="M13" s="87"/>
      <c r="N13" s="84"/>
      <c r="O13" s="102"/>
      <c r="P13" s="103"/>
      <c r="Q13" s="102"/>
      <c r="R13" s="84"/>
      <c r="S13" s="84"/>
      <c r="T13" s="87"/>
      <c r="U13" s="87"/>
      <c r="V13" s="87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</row>
    <row r="14" spans="1:37" s="67" customFormat="1" ht="24.6" x14ac:dyDescent="0.4">
      <c r="A14" s="75">
        <v>2</v>
      </c>
      <c r="B14" s="76"/>
      <c r="D14" s="77"/>
      <c r="K14" s="78"/>
      <c r="L14" s="79" t="str">
        <f>($A$5)</f>
        <v>Matkó Péter</v>
      </c>
      <c r="N14" s="80" t="s">
        <v>129</v>
      </c>
      <c r="O14" s="81" t="s">
        <v>100</v>
      </c>
      <c r="P14" s="80" t="s">
        <v>129</v>
      </c>
      <c r="Q14" s="78"/>
      <c r="R14" s="82" t="str">
        <f>($A$8)</f>
        <v>pihen</v>
      </c>
      <c r="AI14" s="83"/>
    </row>
    <row r="15" spans="1:37" ht="20.399999999999999" x14ac:dyDescent="0.35">
      <c r="A15" s="68"/>
      <c r="B15" s="76"/>
      <c r="E15" s="67"/>
      <c r="F15" s="67"/>
      <c r="G15" s="67"/>
      <c r="H15" s="67"/>
      <c r="I15" s="67"/>
      <c r="J15" s="67"/>
      <c r="L15" s="79" t="str">
        <f>($A$4)</f>
        <v>Béres II Zoltán</v>
      </c>
      <c r="N15" s="80">
        <v>0</v>
      </c>
      <c r="O15" s="81" t="s">
        <v>100</v>
      </c>
      <c r="P15" s="80">
        <v>1</v>
      </c>
      <c r="R15" s="82" t="str">
        <f>($A$6)</f>
        <v>Pocsay Sándor</v>
      </c>
      <c r="S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I15" s="83"/>
    </row>
    <row r="16" spans="1:37" ht="20.399999999999999" x14ac:dyDescent="0.35">
      <c r="A16" s="68"/>
      <c r="B16" s="76"/>
      <c r="D16" s="77"/>
      <c r="E16" s="67"/>
      <c r="F16" s="67"/>
      <c r="G16" s="67"/>
      <c r="H16" s="67"/>
      <c r="I16" s="67"/>
      <c r="J16" s="67"/>
      <c r="L16" s="79" t="str">
        <f>($A$3)</f>
        <v>Papp Tihamér</v>
      </c>
      <c r="N16" s="80">
        <v>6</v>
      </c>
      <c r="O16" s="81" t="s">
        <v>100</v>
      </c>
      <c r="P16" s="80">
        <v>1</v>
      </c>
      <c r="Q16" s="137"/>
      <c r="R16" s="82" t="str">
        <f>($A$7)</f>
        <v>Váradi Márton</v>
      </c>
      <c r="S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I16" s="83"/>
      <c r="AJ16" s="67"/>
    </row>
    <row r="17" spans="1:35" ht="3.75" customHeight="1" x14ac:dyDescent="0.4">
      <c r="A17" s="68"/>
      <c r="B17" s="76"/>
      <c r="C17" s="85"/>
      <c r="D17" s="86"/>
      <c r="E17" s="84"/>
      <c r="F17" s="84"/>
      <c r="G17" s="84"/>
      <c r="H17" s="84"/>
      <c r="I17" s="84"/>
      <c r="J17" s="84"/>
      <c r="K17" s="87"/>
      <c r="L17" s="87"/>
      <c r="M17" s="87"/>
      <c r="N17" s="84"/>
      <c r="O17" s="102"/>
      <c r="P17" s="103"/>
      <c r="Q17" s="102"/>
      <c r="R17" s="84"/>
      <c r="S17" s="84"/>
      <c r="T17" s="87"/>
      <c r="U17" s="87"/>
      <c r="V17" s="87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</row>
    <row r="18" spans="1:35" ht="24.6" x14ac:dyDescent="0.4">
      <c r="A18" s="75">
        <v>3</v>
      </c>
      <c r="B18" s="76"/>
      <c r="D18" s="77"/>
      <c r="E18" s="67"/>
      <c r="F18" s="67"/>
      <c r="G18" s="67"/>
      <c r="H18" s="67"/>
      <c r="I18" s="67"/>
      <c r="J18" s="67"/>
      <c r="L18" s="79" t="str">
        <f>($A$4)</f>
        <v>Béres II Zoltán</v>
      </c>
      <c r="N18" s="80">
        <v>0</v>
      </c>
      <c r="O18" s="81" t="s">
        <v>100</v>
      </c>
      <c r="P18" s="80">
        <v>1</v>
      </c>
      <c r="Q18" s="78"/>
      <c r="R18" s="82" t="str">
        <f>($A$5)</f>
        <v>Matkó Péter</v>
      </c>
      <c r="S18" s="67"/>
      <c r="W18" s="67"/>
      <c r="X18" s="67"/>
      <c r="Y18" s="67"/>
      <c r="Z18" s="67"/>
      <c r="AA18" s="67"/>
      <c r="AB18" s="67"/>
      <c r="AE18" s="67"/>
      <c r="AF18" s="67"/>
      <c r="AG18" s="67"/>
      <c r="AI18" s="83"/>
    </row>
    <row r="19" spans="1:35" ht="20.399999999999999" x14ac:dyDescent="0.35">
      <c r="A19" s="68"/>
      <c r="B19" s="76"/>
      <c r="E19" s="67"/>
      <c r="F19" s="67"/>
      <c r="G19" s="67"/>
      <c r="H19" s="67"/>
      <c r="I19" s="67"/>
      <c r="L19" s="79" t="str">
        <f>($A$3)</f>
        <v>Papp Tihamér</v>
      </c>
      <c r="N19" s="80">
        <v>1</v>
      </c>
      <c r="O19" s="81" t="s">
        <v>100</v>
      </c>
      <c r="P19" s="80">
        <v>0</v>
      </c>
      <c r="R19" s="82" t="str">
        <f>($A$6)</f>
        <v>Pocsay Sándor</v>
      </c>
      <c r="S19" s="67"/>
      <c r="W19" s="67"/>
      <c r="X19" s="67"/>
      <c r="Y19" s="67"/>
      <c r="Z19" s="67"/>
      <c r="AA19" s="67"/>
      <c r="AB19" s="67"/>
      <c r="AE19" s="67"/>
      <c r="AF19" s="67"/>
      <c r="AG19" s="67"/>
      <c r="AI19" s="83"/>
    </row>
    <row r="20" spans="1:35" ht="20.399999999999999" x14ac:dyDescent="0.35">
      <c r="A20" s="68"/>
      <c r="B20" s="76"/>
      <c r="D20" s="77"/>
      <c r="E20" s="67"/>
      <c r="F20" s="67"/>
      <c r="G20" s="67"/>
      <c r="H20" s="67"/>
      <c r="I20" s="67"/>
      <c r="J20" s="67"/>
      <c r="L20" s="79" t="str">
        <f>($A$7)</f>
        <v>Váradi Márton</v>
      </c>
      <c r="N20" s="80" t="s">
        <v>129</v>
      </c>
      <c r="O20" s="81" t="s">
        <v>100</v>
      </c>
      <c r="P20" s="80" t="s">
        <v>129</v>
      </c>
      <c r="Q20" s="137"/>
      <c r="R20" s="82" t="str">
        <f>($A$8)</f>
        <v>pihen</v>
      </c>
      <c r="S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I20" s="83"/>
    </row>
    <row r="21" spans="1:35" ht="3.75" customHeight="1" x14ac:dyDescent="0.4">
      <c r="A21" s="68"/>
      <c r="B21" s="76"/>
      <c r="C21" s="85"/>
      <c r="D21" s="86"/>
      <c r="E21" s="84"/>
      <c r="F21" s="84"/>
      <c r="G21" s="84"/>
      <c r="H21" s="84"/>
      <c r="I21" s="84"/>
      <c r="J21" s="84"/>
      <c r="K21" s="87"/>
      <c r="L21" s="87"/>
      <c r="M21" s="87"/>
      <c r="N21" s="84"/>
      <c r="O21" s="102"/>
      <c r="P21" s="103"/>
      <c r="Q21" s="102"/>
      <c r="R21" s="84"/>
      <c r="S21" s="84"/>
      <c r="T21" s="87"/>
      <c r="U21" s="87"/>
      <c r="V21" s="87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</row>
    <row r="22" spans="1:35" ht="24.6" x14ac:dyDescent="0.4">
      <c r="A22" s="75">
        <v>4</v>
      </c>
      <c r="B22" s="76"/>
      <c r="D22" s="77"/>
      <c r="E22" s="67"/>
      <c r="F22" s="67"/>
      <c r="G22" s="67"/>
      <c r="H22" s="67"/>
      <c r="I22" s="67"/>
      <c r="J22" s="67"/>
      <c r="L22" s="79" t="str">
        <f>($A$6)</f>
        <v>Pocsay Sándor</v>
      </c>
      <c r="N22" s="80">
        <v>5</v>
      </c>
      <c r="O22" s="81" t="s">
        <v>100</v>
      </c>
      <c r="P22" s="80">
        <v>0</v>
      </c>
      <c r="Q22" s="78"/>
      <c r="R22" s="82" t="str">
        <f>($A$7)</f>
        <v>Váradi Márton</v>
      </c>
      <c r="S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</row>
    <row r="23" spans="1:35" ht="20.399999999999999" x14ac:dyDescent="0.35">
      <c r="A23" s="68"/>
      <c r="B23" s="76"/>
      <c r="E23" s="67"/>
      <c r="F23" s="67"/>
      <c r="G23" s="67"/>
      <c r="H23" s="67"/>
      <c r="I23" s="67"/>
      <c r="J23" s="67"/>
      <c r="L23" s="79" t="str">
        <f>($A$4)</f>
        <v>Béres II Zoltán</v>
      </c>
      <c r="N23" s="80" t="s">
        <v>129</v>
      </c>
      <c r="O23" s="81" t="s">
        <v>100</v>
      </c>
      <c r="P23" s="80" t="s">
        <v>129</v>
      </c>
      <c r="R23" s="82" t="str">
        <f>($A$8)</f>
        <v>pihen</v>
      </c>
      <c r="S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</row>
    <row r="24" spans="1:35" ht="20.399999999999999" x14ac:dyDescent="0.35">
      <c r="A24" s="68"/>
      <c r="B24" s="76"/>
      <c r="D24" s="77"/>
      <c r="E24" s="67"/>
      <c r="F24" s="67"/>
      <c r="G24" s="67"/>
      <c r="H24" s="67"/>
      <c r="I24" s="67"/>
      <c r="J24" s="67"/>
      <c r="L24" s="79" t="str">
        <f>($A$3)</f>
        <v>Papp Tihamér</v>
      </c>
      <c r="N24" s="80">
        <v>0</v>
      </c>
      <c r="O24" s="81" t="s">
        <v>100</v>
      </c>
      <c r="P24" s="80">
        <v>0</v>
      </c>
      <c r="Q24" s="137"/>
      <c r="R24" s="82" t="str">
        <f>($A$5)</f>
        <v>Matkó Péter</v>
      </c>
      <c r="S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spans="1:35" ht="3.75" customHeight="1" x14ac:dyDescent="0.4">
      <c r="A25" s="68"/>
      <c r="B25" s="76"/>
      <c r="C25" s="85"/>
      <c r="D25" s="86"/>
      <c r="E25" s="84"/>
      <c r="F25" s="84"/>
      <c r="G25" s="84"/>
      <c r="H25" s="84"/>
      <c r="I25" s="84"/>
      <c r="J25" s="84"/>
      <c r="K25" s="87"/>
      <c r="L25" s="87"/>
      <c r="M25" s="87"/>
      <c r="N25" s="84"/>
      <c r="O25" s="102"/>
      <c r="P25" s="103"/>
      <c r="Q25" s="102"/>
      <c r="R25" s="84"/>
      <c r="S25" s="84"/>
      <c r="T25" s="87"/>
      <c r="U25" s="87"/>
      <c r="V25" s="87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5" ht="24.6" x14ac:dyDescent="0.4">
      <c r="A26" s="75">
        <v>5</v>
      </c>
      <c r="B26" s="76"/>
      <c r="D26" s="77"/>
      <c r="E26" s="67"/>
      <c r="F26" s="67"/>
      <c r="G26" s="67"/>
      <c r="H26" s="67"/>
      <c r="I26" s="67"/>
      <c r="J26" s="67"/>
      <c r="L26" s="79" t="str">
        <f>($A$3)</f>
        <v>Papp Tihamér</v>
      </c>
      <c r="M26" s="78"/>
      <c r="N26" s="80">
        <v>1</v>
      </c>
      <c r="O26" s="81" t="s">
        <v>100</v>
      </c>
      <c r="P26" s="80">
        <v>0</v>
      </c>
      <c r="Q26" s="67"/>
      <c r="R26" s="82" t="str">
        <f>($A$4)</f>
        <v>Béres II Zoltán</v>
      </c>
      <c r="S26" s="67"/>
      <c r="W26" s="67"/>
      <c r="X26" s="67"/>
      <c r="Y26" s="67"/>
      <c r="Z26" s="67"/>
      <c r="AA26" s="67"/>
      <c r="AB26" s="67"/>
      <c r="AE26" s="67"/>
      <c r="AF26" s="67"/>
      <c r="AG26" s="67"/>
    </row>
    <row r="27" spans="1:35" ht="20.399999999999999" x14ac:dyDescent="0.35">
      <c r="A27" s="68"/>
      <c r="B27" s="76"/>
      <c r="E27" s="67"/>
      <c r="F27" s="67"/>
      <c r="G27" s="67"/>
      <c r="H27" s="67"/>
      <c r="I27" s="67"/>
      <c r="J27" s="67"/>
      <c r="L27" s="79" t="str">
        <f>($A$5)</f>
        <v>Matkó Péter</v>
      </c>
      <c r="N27" s="80">
        <v>2</v>
      </c>
      <c r="O27" s="81" t="s">
        <v>100</v>
      </c>
      <c r="P27" s="80">
        <v>1</v>
      </c>
      <c r="R27" s="82" t="str">
        <f>($A$7)</f>
        <v>Váradi Márton</v>
      </c>
      <c r="S27" s="67"/>
      <c r="W27" s="67"/>
      <c r="X27" s="67"/>
      <c r="Y27" s="67"/>
      <c r="Z27" s="67"/>
      <c r="AA27" s="67"/>
      <c r="AB27" s="67"/>
      <c r="AE27" s="67"/>
      <c r="AF27" s="67"/>
      <c r="AG27" s="67"/>
    </row>
    <row r="28" spans="1:35" ht="20.399999999999999" x14ac:dyDescent="0.35">
      <c r="A28" s="68"/>
      <c r="B28" s="76"/>
      <c r="D28" s="77"/>
      <c r="E28" s="67"/>
      <c r="F28" s="67"/>
      <c r="G28" s="67"/>
      <c r="H28" s="67"/>
      <c r="I28" s="67"/>
      <c r="J28" s="67"/>
      <c r="L28" s="79" t="str">
        <f>($A$6)</f>
        <v>Pocsay Sándor</v>
      </c>
      <c r="N28" s="80" t="s">
        <v>129</v>
      </c>
      <c r="O28" s="81" t="s">
        <v>100</v>
      </c>
      <c r="P28" s="80" t="s">
        <v>129</v>
      </c>
      <c r="Q28" s="137"/>
      <c r="R28" s="82" t="str">
        <f>($A$8)</f>
        <v>pihen</v>
      </c>
      <c r="S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</row>
    <row r="29" spans="1:35" ht="3.75" customHeight="1" x14ac:dyDescent="0.4">
      <c r="A29" s="68"/>
      <c r="B29" s="76"/>
      <c r="C29" s="85"/>
      <c r="D29" s="86"/>
      <c r="E29" s="84"/>
      <c r="F29" s="84"/>
      <c r="G29" s="84"/>
      <c r="H29" s="84"/>
      <c r="I29" s="84"/>
      <c r="J29" s="84"/>
      <c r="K29" s="87"/>
      <c r="L29" s="87"/>
      <c r="M29" s="87"/>
      <c r="N29" s="84"/>
      <c r="O29" s="102"/>
      <c r="P29" s="103"/>
      <c r="Q29" s="102"/>
      <c r="R29" s="84"/>
      <c r="S29" s="84"/>
      <c r="T29" s="87"/>
      <c r="U29" s="87"/>
      <c r="V29" s="87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</row>
    <row r="33" ht="3.75" customHeight="1" x14ac:dyDescent="0.25"/>
  </sheetData>
  <mergeCells count="7">
    <mergeCell ref="AA1:AG1"/>
    <mergeCell ref="B2:E2"/>
    <mergeCell ref="F2:I2"/>
    <mergeCell ref="J2:M2"/>
    <mergeCell ref="N2:Q2"/>
    <mergeCell ref="R2:U2"/>
    <mergeCell ref="V2:Y2"/>
  </mergeCells>
  <conditionalFormatting sqref="E4:E8 I3 I5:I8 M3:M4 M6:M8 Q3:Q5 Q7:Q8 U3:U6 U8 Y3:Y7">
    <cfRule type="cellIs" dxfId="8" priority="2" operator="equal">
      <formula>"g"</formula>
    </cfRule>
    <cfRule type="cellIs" dxfId="7" priority="3" operator="equal">
      <formula>"d"</formula>
    </cfRule>
    <cfRule type="cellIs" dxfId="6" priority="4" operator="equal">
      <formula>"v"</formula>
    </cfRule>
  </conditionalFormatting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&amp;COldal &amp;P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K33"/>
  <sheetViews>
    <sheetView zoomScale="110" zoomScaleNormal="110" workbookViewId="0">
      <selection activeCell="O1" sqref="O1"/>
    </sheetView>
  </sheetViews>
  <sheetFormatPr defaultRowHeight="13.2" x14ac:dyDescent="0.25"/>
  <cols>
    <col min="1" max="1" width="19.88671875" customWidth="1"/>
    <col min="2" max="25" width="2.6640625" customWidth="1"/>
    <col min="26" max="26" width="1.33203125" customWidth="1"/>
    <col min="27" max="30" width="2.6640625" customWidth="1"/>
    <col min="31" max="31" width="3" customWidth="1"/>
    <col min="32" max="32" width="2.6640625" customWidth="1"/>
    <col min="33" max="33" width="3.5546875" customWidth="1"/>
    <col min="34" max="34" width="0.88671875" customWidth="1"/>
    <col min="35" max="35" width="2.6640625" customWidth="1"/>
    <col min="36" max="36" width="0.88671875" customWidth="1"/>
    <col min="37" max="37" width="4.109375" customWidth="1"/>
    <col min="38" max="1025" width="2.6640625" customWidth="1"/>
  </cols>
  <sheetData>
    <row r="1" spans="1:37" ht="15.6" x14ac:dyDescent="0.3">
      <c r="A1" s="17" t="s">
        <v>114</v>
      </c>
      <c r="B1" s="87"/>
      <c r="AA1" s="5">
        <v>43639</v>
      </c>
      <c r="AB1" s="5"/>
      <c r="AC1" s="5"/>
      <c r="AD1" s="5"/>
      <c r="AE1" s="5"/>
      <c r="AF1" s="5"/>
      <c r="AG1" s="5"/>
      <c r="AI1" s="19"/>
      <c r="AJ1" s="20"/>
    </row>
    <row r="2" spans="1:37" ht="33.75" customHeight="1" x14ac:dyDescent="0.25">
      <c r="A2" s="21" t="s">
        <v>1</v>
      </c>
      <c r="B2" s="4" t="str">
        <f>(A3)</f>
        <v>Vargha Ákos</v>
      </c>
      <c r="C2" s="4"/>
      <c r="D2" s="4"/>
      <c r="E2" s="4"/>
      <c r="F2" s="3" t="str">
        <f>(A4)</f>
        <v>Kámán Attila</v>
      </c>
      <c r="G2" s="3"/>
      <c r="H2" s="3"/>
      <c r="I2" s="3"/>
      <c r="J2" s="3" t="str">
        <f>(A5)</f>
        <v>Széll Gergő</v>
      </c>
      <c r="K2" s="3"/>
      <c r="L2" s="3"/>
      <c r="M2" s="3"/>
      <c r="N2" s="3" t="str">
        <f>(A6)</f>
        <v>Horváth Tamás</v>
      </c>
      <c r="O2" s="3"/>
      <c r="P2" s="3"/>
      <c r="Q2" s="3"/>
      <c r="R2" s="3" t="str">
        <f>(A7)</f>
        <v>Horváth Botond</v>
      </c>
      <c r="S2" s="3"/>
      <c r="T2" s="3"/>
      <c r="U2" s="3"/>
      <c r="V2" s="3" t="str">
        <f>(A8)</f>
        <v>pihen</v>
      </c>
      <c r="W2" s="3"/>
      <c r="X2" s="3"/>
      <c r="Y2" s="3"/>
      <c r="Z2" s="22"/>
      <c r="AA2" s="96" t="s">
        <v>91</v>
      </c>
      <c r="AB2" s="24" t="s">
        <v>92</v>
      </c>
      <c r="AC2" s="24" t="s">
        <v>93</v>
      </c>
      <c r="AD2" s="24" t="s">
        <v>94</v>
      </c>
      <c r="AE2" s="132" t="s">
        <v>95</v>
      </c>
      <c r="AF2" s="132" t="s">
        <v>96</v>
      </c>
      <c r="AG2" s="97" t="s">
        <v>97</v>
      </c>
      <c r="AI2" s="27" t="s">
        <v>98</v>
      </c>
      <c r="AJ2" s="98"/>
      <c r="AK2" s="29" t="s">
        <v>99</v>
      </c>
    </row>
    <row r="3" spans="1:37" ht="15.6" x14ac:dyDescent="0.3">
      <c r="A3" s="30" t="s">
        <v>42</v>
      </c>
      <c r="B3" s="31"/>
      <c r="C3" s="32"/>
      <c r="D3" s="32"/>
      <c r="E3" s="32"/>
      <c r="F3" s="33">
        <v>5</v>
      </c>
      <c r="G3" s="34">
        <f>(N26)</f>
        <v>1</v>
      </c>
      <c r="H3" s="34">
        <f>(P26)</f>
        <v>0</v>
      </c>
      <c r="I3" s="35" t="str">
        <f>IF(G3=".","-",IF(G3&gt;H3,"g",IF(G3=H3,"d","v")))</f>
        <v>g</v>
      </c>
      <c r="J3" s="33">
        <v>4</v>
      </c>
      <c r="K3" s="34">
        <f>(N24)</f>
        <v>0</v>
      </c>
      <c r="L3" s="34">
        <f>(P24)</f>
        <v>0</v>
      </c>
      <c r="M3" s="35" t="str">
        <f>IF(K3=".","-",IF(K3&gt;L3,"g",IF(K3=L3,"d","v")))</f>
        <v>d</v>
      </c>
      <c r="N3" s="33">
        <v>3</v>
      </c>
      <c r="O3" s="34">
        <f>(N19)</f>
        <v>0</v>
      </c>
      <c r="P3" s="34">
        <f>(P19)</f>
        <v>0</v>
      </c>
      <c r="Q3" s="35" t="str">
        <f>IF(O3=".","-",IF(O3&gt;P3,"g",IF(O3=P3,"d","v")))</f>
        <v>d</v>
      </c>
      <c r="R3" s="33">
        <v>2</v>
      </c>
      <c r="S3" s="34">
        <f>(N16)</f>
        <v>1</v>
      </c>
      <c r="T3" s="34">
        <f>(P16)</f>
        <v>0</v>
      </c>
      <c r="U3" s="35" t="str">
        <f>IF(S3=".","-",IF(S3&gt;T3,"g",IF(S3=T3,"d","v")))</f>
        <v>g</v>
      </c>
      <c r="V3" s="33">
        <v>1</v>
      </c>
      <c r="W3" s="34" t="str">
        <f>(N10)</f>
        <v>.</v>
      </c>
      <c r="X3" s="34" t="str">
        <f>(P10)</f>
        <v>.</v>
      </c>
      <c r="Y3" s="35" t="str">
        <f>IF(W3=".","-",IF(W3&gt;X3,"g",IF(W3=X3,"d","v")))</f>
        <v>-</v>
      </c>
      <c r="Z3" s="36"/>
      <c r="AA3" s="37">
        <f t="shared" ref="AA3:AA8" si="0">SUM(AB3:AD3)</f>
        <v>4</v>
      </c>
      <c r="AB3" s="38">
        <f t="shared" ref="AB3:AB8" si="1">COUNTIF(B3:Y3,"g")</f>
        <v>2</v>
      </c>
      <c r="AC3" s="38">
        <f t="shared" ref="AC3:AC8" si="2">COUNTIF(B3:Y3,"d")</f>
        <v>2</v>
      </c>
      <c r="AD3" s="38">
        <f t="shared" ref="AD3:AD8" si="3">COUNTIF(B3:Y3,"v")</f>
        <v>0</v>
      </c>
      <c r="AE3" s="39">
        <f>SUM(IF(G3&lt;&gt;".",G3)+IF(K3&lt;&gt;".",K3)+IF(O3&lt;&gt;".",O3)+IF(S3&lt;&gt;".",S3)+IF(W3&lt;&gt;".",W3))</f>
        <v>2</v>
      </c>
      <c r="AF3" s="39">
        <f>SUM(IF(H3&lt;&gt;".",H3)+IF(L3&lt;&gt;".",L3)+IF(P3&lt;&gt;".",P3)+IF(T3&lt;&gt;".",T3)+IF(X3&lt;&gt;".",X3))</f>
        <v>0</v>
      </c>
      <c r="AG3" s="40">
        <f t="shared" ref="AG3:AG8" si="4">SUM(AB3*3+AC3*1)</f>
        <v>8</v>
      </c>
      <c r="AH3" s="67"/>
      <c r="AI3" s="42">
        <f t="shared" ref="AI3:AI8" si="5">RANK(AG3,$AG$3:$AG$8,0)</f>
        <v>1</v>
      </c>
      <c r="AJ3" s="99"/>
      <c r="AK3" s="44">
        <f t="shared" ref="AK3:AK8" si="6">SUM(AE3-AF3)</f>
        <v>2</v>
      </c>
    </row>
    <row r="4" spans="1:37" ht="15.6" x14ac:dyDescent="0.3">
      <c r="A4" s="45" t="s">
        <v>21</v>
      </c>
      <c r="B4" s="46">
        <v>5</v>
      </c>
      <c r="C4" s="47">
        <f>(P26)</f>
        <v>0</v>
      </c>
      <c r="D4" s="47">
        <f>(N26)</f>
        <v>1</v>
      </c>
      <c r="E4" s="48" t="str">
        <f>IF(C4=".","-",IF(C4&gt;D4,"g",IF(C4=D4,"d","v")))</f>
        <v>v</v>
      </c>
      <c r="F4" s="49"/>
      <c r="G4" s="50"/>
      <c r="H4" s="50"/>
      <c r="I4" s="50"/>
      <c r="J4" s="46">
        <v>3</v>
      </c>
      <c r="K4" s="47">
        <f>(N18)</f>
        <v>1</v>
      </c>
      <c r="L4" s="47">
        <f>(P18)</f>
        <v>2</v>
      </c>
      <c r="M4" s="48" t="str">
        <f>IF(K4=".","-",IF(K4&gt;L4,"g",IF(K4=L4,"d","v")))</f>
        <v>v</v>
      </c>
      <c r="N4" s="46">
        <v>2</v>
      </c>
      <c r="O4" s="47">
        <f>(N15)</f>
        <v>3</v>
      </c>
      <c r="P4" s="47">
        <f>(P15)</f>
        <v>0</v>
      </c>
      <c r="Q4" s="48" t="str">
        <f>IF(O4=".","-",IF(O4&gt;P4,"g",IF(O4=P4,"d","v")))</f>
        <v>g</v>
      </c>
      <c r="R4" s="46">
        <v>1</v>
      </c>
      <c r="S4" s="47">
        <f>(N12)</f>
        <v>1</v>
      </c>
      <c r="T4" s="47">
        <f>(P12)</f>
        <v>1</v>
      </c>
      <c r="U4" s="48" t="str">
        <f>IF(S4=".","-",IF(S4&gt;T4,"g",IF(S4=T4,"d","v")))</f>
        <v>d</v>
      </c>
      <c r="V4" s="46">
        <v>4</v>
      </c>
      <c r="W4" s="47" t="str">
        <f>(N23)</f>
        <v>.</v>
      </c>
      <c r="X4" s="47" t="str">
        <f>(P23)</f>
        <v>.</v>
      </c>
      <c r="Y4" s="48" t="str">
        <f>IF(W4=".","-",IF(W4&gt;X4,"g",IF(W4=X4,"d","v")))</f>
        <v>-</v>
      </c>
      <c r="Z4" s="51"/>
      <c r="AA4" s="52">
        <f t="shared" si="0"/>
        <v>4</v>
      </c>
      <c r="AB4" s="53">
        <f t="shared" si="1"/>
        <v>1</v>
      </c>
      <c r="AC4" s="53">
        <f t="shared" si="2"/>
        <v>1</v>
      </c>
      <c r="AD4" s="53">
        <f t="shared" si="3"/>
        <v>2</v>
      </c>
      <c r="AE4" s="133">
        <f>SUM(IF(C4&lt;&gt;".",C4)+IF(K4&lt;&gt;".",K4)+IF(O4&lt;&gt;".",O4)+IF(S4&lt;&gt;".",S4)+IF(W4&lt;&gt;".",W4))</f>
        <v>5</v>
      </c>
      <c r="AF4" s="133">
        <f>SUM(IF(D4&lt;&gt;".",D4)+IF(L4&lt;&gt;".",L4)+IF(P4&lt;&gt;".",P4)+IF(T4&lt;&gt;".",T4)+IF(X4&lt;&gt;".",X4))</f>
        <v>4</v>
      </c>
      <c r="AG4" s="54">
        <f t="shared" si="4"/>
        <v>4</v>
      </c>
      <c r="AH4" s="67"/>
      <c r="AI4" s="42">
        <f t="shared" si="5"/>
        <v>4</v>
      </c>
      <c r="AJ4" s="99"/>
      <c r="AK4" s="44">
        <f t="shared" si="6"/>
        <v>1</v>
      </c>
    </row>
    <row r="5" spans="1:37" ht="15.6" x14ac:dyDescent="0.3">
      <c r="A5" s="45" t="s">
        <v>58</v>
      </c>
      <c r="B5" s="46">
        <v>4</v>
      </c>
      <c r="C5" s="47">
        <f>(P24)</f>
        <v>0</v>
      </c>
      <c r="D5" s="47">
        <f>(N24)</f>
        <v>0</v>
      </c>
      <c r="E5" s="48" t="str">
        <f>IF(C5=".","-",IF(C5&gt;D5,"g",IF(C5=D5,"d","v")))</f>
        <v>d</v>
      </c>
      <c r="F5" s="46">
        <v>3</v>
      </c>
      <c r="G5" s="47">
        <f>(P18)</f>
        <v>2</v>
      </c>
      <c r="H5" s="47">
        <f>(N18)</f>
        <v>1</v>
      </c>
      <c r="I5" s="48" t="str">
        <f>IF(G5=".","-",IF(G5&gt;H5,"g",IF(G5=H5,"d","v")))</f>
        <v>g</v>
      </c>
      <c r="J5" s="134"/>
      <c r="K5" s="50"/>
      <c r="L5" s="50"/>
      <c r="M5" s="50"/>
      <c r="N5" s="46">
        <v>1</v>
      </c>
      <c r="O5" s="47">
        <f>(N11)</f>
        <v>1</v>
      </c>
      <c r="P5" s="47">
        <f>(P11)</f>
        <v>1</v>
      </c>
      <c r="Q5" s="48" t="str">
        <f>IF(O5=".","-",IF(O5&gt;P5,"g",IF(O5=P5,"d","v")))</f>
        <v>d</v>
      </c>
      <c r="R5" s="46">
        <v>5</v>
      </c>
      <c r="S5" s="47">
        <f>(N27)</f>
        <v>8</v>
      </c>
      <c r="T5" s="47">
        <f>(P27)</f>
        <v>0</v>
      </c>
      <c r="U5" s="48" t="str">
        <f>IF(S5=".","-",IF(S5&gt;T5,"g",IF(S5=T5,"d","v")))</f>
        <v>g</v>
      </c>
      <c r="V5" s="46">
        <v>2</v>
      </c>
      <c r="W5" s="47" t="str">
        <f>(N14)</f>
        <v>.</v>
      </c>
      <c r="X5" s="47" t="str">
        <f>(P14)</f>
        <v>.</v>
      </c>
      <c r="Y5" s="48" t="str">
        <f>IF(W5=".","-",IF(W5&gt;X5,"g",IF(W5=X5,"d","v")))</f>
        <v>-</v>
      </c>
      <c r="Z5" s="51"/>
      <c r="AA5" s="52">
        <f t="shared" si="0"/>
        <v>4</v>
      </c>
      <c r="AB5" s="53">
        <f t="shared" si="1"/>
        <v>2</v>
      </c>
      <c r="AC5" s="53">
        <f t="shared" si="2"/>
        <v>2</v>
      </c>
      <c r="AD5" s="53">
        <f t="shared" si="3"/>
        <v>0</v>
      </c>
      <c r="AE5" s="133">
        <f>SUM(IF(C5&lt;&gt;".",C5)+IF(G5&lt;&gt;".",G5)+IF(O5&lt;&gt;".",O5)+IF(S5&lt;&gt;".",S5)+IF(W5&lt;&gt;".",W5))</f>
        <v>11</v>
      </c>
      <c r="AF5" s="133">
        <f>SUM(IF(H5&lt;&gt;".",H5)+IF(D5&lt;&gt;".",D5)+IF(P5&lt;&gt;".",P5)+IF(T5&lt;&gt;".",T5)+IF(X5&lt;&gt;".",X5))</f>
        <v>2</v>
      </c>
      <c r="AG5" s="54">
        <f t="shared" si="4"/>
        <v>8</v>
      </c>
      <c r="AH5" s="67"/>
      <c r="AI5" s="42">
        <f t="shared" si="5"/>
        <v>1</v>
      </c>
      <c r="AJ5" s="99"/>
      <c r="AK5" s="44">
        <f t="shared" si="6"/>
        <v>9</v>
      </c>
    </row>
    <row r="6" spans="1:37" ht="15.6" x14ac:dyDescent="0.3">
      <c r="A6" s="45" t="s">
        <v>16</v>
      </c>
      <c r="B6" s="46">
        <v>3</v>
      </c>
      <c r="C6" s="47">
        <f>(P19)</f>
        <v>0</v>
      </c>
      <c r="D6" s="47">
        <f>(N19)</f>
        <v>0</v>
      </c>
      <c r="E6" s="48" t="str">
        <f>IF(C6=".","-",IF(C6&gt;D6,"g",IF(C6=D6,"d","v")))</f>
        <v>d</v>
      </c>
      <c r="F6" s="46">
        <v>2</v>
      </c>
      <c r="G6" s="47">
        <f>(P15)</f>
        <v>0</v>
      </c>
      <c r="H6" s="47">
        <f>(N15)</f>
        <v>3</v>
      </c>
      <c r="I6" s="48" t="str">
        <f>IF(G6=".","-",IF(G6&gt;H6,"g",IF(G6=H6,"d","v")))</f>
        <v>v</v>
      </c>
      <c r="J6" s="46">
        <v>1</v>
      </c>
      <c r="K6" s="47">
        <f>(P11)</f>
        <v>1</v>
      </c>
      <c r="L6" s="47">
        <f>(N11)</f>
        <v>1</v>
      </c>
      <c r="M6" s="48" t="str">
        <f>IF(K6=".","-",IF(K6&gt;L6,"g",IF(K6=L6,"d","v")))</f>
        <v>d</v>
      </c>
      <c r="N6" s="49"/>
      <c r="O6" s="50"/>
      <c r="P6" s="50"/>
      <c r="Q6" s="50"/>
      <c r="R6" s="46">
        <v>4</v>
      </c>
      <c r="S6" s="47">
        <f>(N22)</f>
        <v>2</v>
      </c>
      <c r="T6" s="47">
        <f>(P22)</f>
        <v>1</v>
      </c>
      <c r="U6" s="48" t="str">
        <f>IF(S6=".","-",IF(S6&gt;T6,"g",IF(S6=T6,"d","v")))</f>
        <v>g</v>
      </c>
      <c r="V6" s="46">
        <v>5</v>
      </c>
      <c r="W6" s="47" t="str">
        <f>(N28)</f>
        <v>.</v>
      </c>
      <c r="X6" s="47" t="str">
        <f>(P28)</f>
        <v>.</v>
      </c>
      <c r="Y6" s="48" t="str">
        <f>IF(W6=".","-",IF(W6&gt;X6,"g",IF(W6=X6,"d","v")))</f>
        <v>-</v>
      </c>
      <c r="Z6" s="51"/>
      <c r="AA6" s="52">
        <f t="shared" si="0"/>
        <v>4</v>
      </c>
      <c r="AB6" s="53">
        <f t="shared" si="1"/>
        <v>1</v>
      </c>
      <c r="AC6" s="53">
        <f t="shared" si="2"/>
        <v>2</v>
      </c>
      <c r="AD6" s="53">
        <f t="shared" si="3"/>
        <v>1</v>
      </c>
      <c r="AE6" s="133">
        <f>SUM(IF(G6&lt;&gt;".",G6)+IF(K6&lt;&gt;".",K6)+IF(C6&lt;&gt;".",C6)+IF(S6&lt;&gt;".",S6)+IF(W6&lt;&gt;".",W6))</f>
        <v>3</v>
      </c>
      <c r="AF6" s="133">
        <f>SUM(IF(H6&lt;&gt;".",H6)+IF(L6&lt;&gt;".",L6)+IF(D6&lt;&gt;".",D6)+IF(T6&lt;&gt;".",T6)+IF(X6&lt;&gt;".",X6))</f>
        <v>5</v>
      </c>
      <c r="AG6" s="54">
        <f t="shared" si="4"/>
        <v>5</v>
      </c>
      <c r="AH6" s="67"/>
      <c r="AI6" s="42">
        <f t="shared" si="5"/>
        <v>3</v>
      </c>
      <c r="AJ6" s="99"/>
      <c r="AK6" s="44">
        <f t="shared" si="6"/>
        <v>-2</v>
      </c>
    </row>
    <row r="7" spans="1:37" ht="15.6" x14ac:dyDescent="0.3">
      <c r="A7" s="45" t="s">
        <v>17</v>
      </c>
      <c r="B7" s="46">
        <v>2</v>
      </c>
      <c r="C7" s="47">
        <f>(P16)</f>
        <v>0</v>
      </c>
      <c r="D7" s="47">
        <f>(N16)</f>
        <v>1</v>
      </c>
      <c r="E7" s="48" t="str">
        <f>IF(C7=".","-",IF(C7&gt;D7,"g",IF(C7=D7,"d","v")))</f>
        <v>v</v>
      </c>
      <c r="F7" s="46">
        <v>1</v>
      </c>
      <c r="G7" s="47">
        <f>(P12)</f>
        <v>1</v>
      </c>
      <c r="H7" s="47">
        <f>(N12)</f>
        <v>1</v>
      </c>
      <c r="I7" s="48" t="str">
        <f>IF(G7=".","-",IF(G7&gt;H7,"g",IF(G7=H7,"d","v")))</f>
        <v>d</v>
      </c>
      <c r="J7" s="46">
        <v>5</v>
      </c>
      <c r="K7" s="47">
        <f>(P27)</f>
        <v>0</v>
      </c>
      <c r="L7" s="47">
        <f>(N27)</f>
        <v>8</v>
      </c>
      <c r="M7" s="48" t="str">
        <f>IF(K7=".","-",IF(K7&gt;L7,"g",IF(K7=L7,"d","v")))</f>
        <v>v</v>
      </c>
      <c r="N7" s="135">
        <v>4</v>
      </c>
      <c r="O7" s="47">
        <f>(P22)</f>
        <v>1</v>
      </c>
      <c r="P7" s="47">
        <f>(N22)</f>
        <v>2</v>
      </c>
      <c r="Q7" s="48" t="str">
        <f>IF(O7=".","-",IF(O7&gt;P7,"g",IF(O7=P7,"d","v")))</f>
        <v>v</v>
      </c>
      <c r="R7" s="49"/>
      <c r="S7" s="50"/>
      <c r="T7" s="50"/>
      <c r="U7" s="50"/>
      <c r="V7" s="46">
        <v>3</v>
      </c>
      <c r="W7" s="47" t="str">
        <f>(N20)</f>
        <v>.</v>
      </c>
      <c r="X7" s="47" t="str">
        <f>(P20)</f>
        <v>.</v>
      </c>
      <c r="Y7" s="48" t="str">
        <f>IF(W7=".","-",IF(W7&gt;X7,"g",IF(W7=X7,"d","v")))</f>
        <v>-</v>
      </c>
      <c r="Z7" s="51"/>
      <c r="AA7" s="52">
        <f t="shared" si="0"/>
        <v>4</v>
      </c>
      <c r="AB7" s="53">
        <f t="shared" si="1"/>
        <v>0</v>
      </c>
      <c r="AC7" s="53">
        <f t="shared" si="2"/>
        <v>1</v>
      </c>
      <c r="AD7" s="53">
        <f t="shared" si="3"/>
        <v>3</v>
      </c>
      <c r="AE7" s="133">
        <f>SUM(IF(G7&lt;&gt;".",G7)+IF(K7&lt;&gt;".",K7)+IF(O7&lt;&gt;".",O7)+IF(C7&lt;&gt;".",C7)+IF(W7&lt;&gt;".",W7))</f>
        <v>2</v>
      </c>
      <c r="AF7" s="133">
        <f>SUM(IF(H7&lt;&gt;".",H7)+IF(L7&lt;&gt;".",L7)+IF(P7&lt;&gt;".",P7)+IF(D7&lt;&gt;".",D7)+IF(X7&lt;&gt;".",X7))</f>
        <v>12</v>
      </c>
      <c r="AG7" s="54">
        <f t="shared" si="4"/>
        <v>1</v>
      </c>
      <c r="AH7" s="100"/>
      <c r="AI7" s="42">
        <f t="shared" si="5"/>
        <v>5</v>
      </c>
      <c r="AJ7" s="99"/>
      <c r="AK7" s="44">
        <f t="shared" si="6"/>
        <v>-10</v>
      </c>
    </row>
    <row r="8" spans="1:37" s="67" customFormat="1" ht="15.6" x14ac:dyDescent="0.3">
      <c r="A8" s="56" t="s">
        <v>128</v>
      </c>
      <c r="B8" s="57">
        <v>1</v>
      </c>
      <c r="C8" s="58" t="str">
        <f>(P10)</f>
        <v>.</v>
      </c>
      <c r="D8" s="58" t="str">
        <f>(N10)</f>
        <v>.</v>
      </c>
      <c r="E8" s="59" t="str">
        <f>IF(C8=".","-",IF(C8&gt;D8,"g",IF(C8=D8,"d","v")))</f>
        <v>-</v>
      </c>
      <c r="F8" s="57">
        <v>4</v>
      </c>
      <c r="G8" s="58" t="str">
        <f>(P23)</f>
        <v>.</v>
      </c>
      <c r="H8" s="58" t="str">
        <f>(N23)</f>
        <v>.</v>
      </c>
      <c r="I8" s="59" t="str">
        <f>IF(G8=".","-",IF(G8&gt;H8,"g",IF(G8=H8,"d","v")))</f>
        <v>-</v>
      </c>
      <c r="J8" s="57">
        <v>2</v>
      </c>
      <c r="K8" s="58" t="str">
        <f>(P14)</f>
        <v>.</v>
      </c>
      <c r="L8" s="58" t="str">
        <f>(N14)</f>
        <v>.</v>
      </c>
      <c r="M8" s="59" t="str">
        <f>IF(K8=".","-",IF(K8&gt;L8,"g",IF(K8=L8,"d","v")))</f>
        <v>-</v>
      </c>
      <c r="N8" s="136">
        <v>5</v>
      </c>
      <c r="O8" s="58" t="str">
        <f>(X6)</f>
        <v>.</v>
      </c>
      <c r="P8" s="58" t="str">
        <f>(W6)</f>
        <v>.</v>
      </c>
      <c r="Q8" s="59" t="str">
        <f>IF(O8=".","-",IF(O8&gt;P8,"g",IF(O8=P8,"d","v")))</f>
        <v>-</v>
      </c>
      <c r="R8" s="57">
        <v>3</v>
      </c>
      <c r="S8" s="58" t="str">
        <f>(P20)</f>
        <v>.</v>
      </c>
      <c r="T8" s="58" t="str">
        <f>(N20)</f>
        <v>.</v>
      </c>
      <c r="U8" s="59" t="str">
        <f>IF(S8=".","-",IF(S8&gt;T8,"g",IF(S8=T8,"d","v")))</f>
        <v>-</v>
      </c>
      <c r="V8" s="60"/>
      <c r="W8" s="61"/>
      <c r="X8" s="61"/>
      <c r="Y8" s="61"/>
      <c r="Z8" s="22"/>
      <c r="AA8" s="62">
        <f t="shared" si="0"/>
        <v>0</v>
      </c>
      <c r="AB8" s="63">
        <f t="shared" si="1"/>
        <v>0</v>
      </c>
      <c r="AC8" s="63">
        <f t="shared" si="2"/>
        <v>0</v>
      </c>
      <c r="AD8" s="63">
        <f t="shared" si="3"/>
        <v>0</v>
      </c>
      <c r="AE8" s="64">
        <f>SUM(IF(G8&lt;&gt;".",G8)+IF(K8&lt;&gt;".",K8)+IF(O8&lt;&gt;".",O8)+IF(S8&lt;&gt;".",S8)+IF(C8&lt;&gt;".",C8))</f>
        <v>0</v>
      </c>
      <c r="AF8" s="64">
        <f>SUM(IF(H8&lt;&gt;".",H8)+IF(L8&lt;&gt;".",L8)+IF(P8&lt;&gt;".",P8)+IF(T8&lt;&gt;".",T8)+IF(D8&lt;&gt;".",D8))</f>
        <v>0</v>
      </c>
      <c r="AG8" s="65">
        <f t="shared" si="4"/>
        <v>0</v>
      </c>
      <c r="AI8" s="66">
        <f t="shared" si="5"/>
        <v>6</v>
      </c>
      <c r="AJ8" s="99"/>
      <c r="AK8" s="44">
        <f t="shared" si="6"/>
        <v>0</v>
      </c>
    </row>
    <row r="9" spans="1:37" s="67" customFormat="1" ht="3.75" customHeight="1" x14ac:dyDescent="0.25">
      <c r="B9" s="68"/>
      <c r="C9" s="69"/>
      <c r="D9" s="69"/>
      <c r="E9" s="70"/>
      <c r="F9" s="68"/>
      <c r="G9" s="69"/>
      <c r="H9" s="69"/>
      <c r="I9" s="70"/>
      <c r="J9" s="68"/>
      <c r="K9" s="69"/>
      <c r="L9" s="69"/>
      <c r="M9" s="70"/>
      <c r="N9" s="68"/>
      <c r="O9" s="69"/>
      <c r="P9" s="69"/>
      <c r="Q9" s="70"/>
      <c r="R9" s="68"/>
      <c r="S9" s="69"/>
      <c r="T9" s="69"/>
      <c r="U9" s="70"/>
      <c r="AA9" s="71"/>
      <c r="AB9" s="72"/>
      <c r="AC9" s="72"/>
      <c r="AD9" s="72"/>
      <c r="AE9" s="73"/>
      <c r="AF9" s="73"/>
      <c r="AG9" s="74"/>
    </row>
    <row r="10" spans="1:37" s="67" customFormat="1" ht="24.6" x14ac:dyDescent="0.4">
      <c r="A10" s="75">
        <v>3</v>
      </c>
      <c r="B10" s="76"/>
      <c r="D10" s="77"/>
      <c r="L10" s="79" t="str">
        <f>($A$3)</f>
        <v>Vargha Ákos</v>
      </c>
      <c r="N10" s="80" t="s">
        <v>129</v>
      </c>
      <c r="O10" s="81" t="s">
        <v>100</v>
      </c>
      <c r="P10" s="80" t="s">
        <v>129</v>
      </c>
      <c r="Q10" s="78"/>
      <c r="R10" s="82" t="str">
        <f>($A$8)</f>
        <v>pihen</v>
      </c>
    </row>
    <row r="11" spans="1:37" s="67" customFormat="1" ht="20.399999999999999" x14ac:dyDescent="0.35">
      <c r="B11" s="76"/>
      <c r="L11" s="79" t="str">
        <f>($A$5)</f>
        <v>Széll Gergő</v>
      </c>
      <c r="N11" s="80">
        <v>1</v>
      </c>
      <c r="O11" s="81" t="s">
        <v>100</v>
      </c>
      <c r="P11" s="80">
        <v>1</v>
      </c>
      <c r="R11" s="82" t="str">
        <f>($A$6)</f>
        <v>Horváth Tamás</v>
      </c>
    </row>
    <row r="12" spans="1:37" s="67" customFormat="1" ht="20.399999999999999" x14ac:dyDescent="0.35">
      <c r="B12" s="76"/>
      <c r="D12" s="77"/>
      <c r="L12" s="79" t="str">
        <f>($A$4)</f>
        <v>Kámán Attila</v>
      </c>
      <c r="N12" s="80">
        <v>1</v>
      </c>
      <c r="O12" s="81" t="s">
        <v>100</v>
      </c>
      <c r="P12" s="80">
        <v>1</v>
      </c>
      <c r="Q12" s="137"/>
      <c r="R12" s="82" t="str">
        <f>($A$7)</f>
        <v>Horváth Botond</v>
      </c>
    </row>
    <row r="13" spans="1:37" ht="3.75" customHeight="1" x14ac:dyDescent="0.4">
      <c r="A13" s="68"/>
      <c r="B13" s="76"/>
      <c r="C13" s="85"/>
      <c r="D13" s="86"/>
      <c r="E13" s="84"/>
      <c r="F13" s="84"/>
      <c r="G13" s="84"/>
      <c r="H13" s="84"/>
      <c r="I13" s="84"/>
      <c r="J13" s="84"/>
      <c r="K13" s="87"/>
      <c r="L13" s="87"/>
      <c r="M13" s="87"/>
      <c r="N13" s="84"/>
      <c r="O13" s="102"/>
      <c r="P13" s="103"/>
      <c r="Q13" s="102"/>
      <c r="R13" s="84"/>
      <c r="S13" s="84"/>
      <c r="T13" s="87"/>
      <c r="U13" s="87"/>
      <c r="V13" s="87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</row>
    <row r="14" spans="1:37" s="67" customFormat="1" ht="24.6" x14ac:dyDescent="0.4">
      <c r="A14" s="75">
        <v>2</v>
      </c>
      <c r="B14" s="76"/>
      <c r="D14" s="77"/>
      <c r="K14" s="78"/>
      <c r="L14" s="79" t="str">
        <f>($A$5)</f>
        <v>Széll Gergő</v>
      </c>
      <c r="N14" s="80" t="s">
        <v>129</v>
      </c>
      <c r="O14" s="81" t="s">
        <v>100</v>
      </c>
      <c r="P14" s="80" t="s">
        <v>129</v>
      </c>
      <c r="Q14" s="78"/>
      <c r="R14" s="82" t="str">
        <f>($A$8)</f>
        <v>pihen</v>
      </c>
      <c r="AI14" s="83"/>
    </row>
    <row r="15" spans="1:37" ht="20.399999999999999" x14ac:dyDescent="0.35">
      <c r="A15" s="68"/>
      <c r="B15" s="76"/>
      <c r="E15" s="67"/>
      <c r="F15" s="67"/>
      <c r="G15" s="67"/>
      <c r="H15" s="67"/>
      <c r="I15" s="67"/>
      <c r="J15" s="67"/>
      <c r="L15" s="79" t="str">
        <f>($A$4)</f>
        <v>Kámán Attila</v>
      </c>
      <c r="N15" s="80">
        <v>3</v>
      </c>
      <c r="O15" s="81" t="s">
        <v>100</v>
      </c>
      <c r="P15" s="80">
        <v>0</v>
      </c>
      <c r="R15" s="82" t="str">
        <f>($A$6)</f>
        <v>Horváth Tamás</v>
      </c>
      <c r="S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I15" s="83"/>
    </row>
    <row r="16" spans="1:37" ht="20.399999999999999" x14ac:dyDescent="0.35">
      <c r="A16" s="68"/>
      <c r="B16" s="76"/>
      <c r="D16" s="77"/>
      <c r="E16" s="67"/>
      <c r="F16" s="67"/>
      <c r="G16" s="67"/>
      <c r="H16" s="67"/>
      <c r="I16" s="67"/>
      <c r="J16" s="67"/>
      <c r="L16" s="79" t="str">
        <f>($A$3)</f>
        <v>Vargha Ákos</v>
      </c>
      <c r="N16" s="80">
        <v>1</v>
      </c>
      <c r="O16" s="81" t="s">
        <v>100</v>
      </c>
      <c r="P16" s="80">
        <v>0</v>
      </c>
      <c r="Q16" s="137"/>
      <c r="R16" s="82" t="str">
        <f>($A$7)</f>
        <v>Horváth Botond</v>
      </c>
      <c r="S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I16" s="83"/>
      <c r="AJ16" s="67"/>
    </row>
    <row r="17" spans="1:35" ht="3.75" customHeight="1" x14ac:dyDescent="0.4">
      <c r="A17" s="68"/>
      <c r="B17" s="76"/>
      <c r="C17" s="85"/>
      <c r="D17" s="86"/>
      <c r="E17" s="84"/>
      <c r="F17" s="84"/>
      <c r="G17" s="84"/>
      <c r="H17" s="84"/>
      <c r="I17" s="84"/>
      <c r="J17" s="84"/>
      <c r="K17" s="87"/>
      <c r="L17" s="87"/>
      <c r="M17" s="87"/>
      <c r="N17" s="84"/>
      <c r="O17" s="102"/>
      <c r="P17" s="103"/>
      <c r="Q17" s="102"/>
      <c r="R17" s="84"/>
      <c r="S17" s="84"/>
      <c r="T17" s="87"/>
      <c r="U17" s="87"/>
      <c r="V17" s="87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</row>
    <row r="18" spans="1:35" ht="24.6" x14ac:dyDescent="0.4">
      <c r="A18" s="75">
        <v>4</v>
      </c>
      <c r="B18" s="76"/>
      <c r="D18" s="77"/>
      <c r="E18" s="67"/>
      <c r="F18" s="67"/>
      <c r="G18" s="67"/>
      <c r="H18" s="67"/>
      <c r="I18" s="67"/>
      <c r="J18" s="67"/>
      <c r="L18" s="79" t="str">
        <f>($A$4)</f>
        <v>Kámán Attila</v>
      </c>
      <c r="N18" s="80">
        <v>1</v>
      </c>
      <c r="O18" s="81" t="s">
        <v>100</v>
      </c>
      <c r="P18" s="80">
        <v>2</v>
      </c>
      <c r="Q18" s="78"/>
      <c r="R18" s="82" t="str">
        <f>($A$5)</f>
        <v>Széll Gergő</v>
      </c>
      <c r="S18" s="67"/>
      <c r="W18" s="67"/>
      <c r="X18" s="67"/>
      <c r="Y18" s="67"/>
      <c r="Z18" s="67"/>
      <c r="AA18" s="67"/>
      <c r="AB18" s="67"/>
      <c r="AE18" s="67"/>
      <c r="AF18" s="67"/>
      <c r="AG18" s="67"/>
      <c r="AI18" s="83"/>
    </row>
    <row r="19" spans="1:35" ht="20.399999999999999" x14ac:dyDescent="0.35">
      <c r="A19" s="68"/>
      <c r="B19" s="76"/>
      <c r="E19" s="67"/>
      <c r="F19" s="67"/>
      <c r="G19" s="67"/>
      <c r="H19" s="67"/>
      <c r="I19" s="67"/>
      <c r="L19" s="79" t="str">
        <f>($A$3)</f>
        <v>Vargha Ákos</v>
      </c>
      <c r="N19" s="80">
        <v>0</v>
      </c>
      <c r="O19" s="81" t="s">
        <v>100</v>
      </c>
      <c r="P19" s="80">
        <v>0</v>
      </c>
      <c r="R19" s="82" t="str">
        <f>($A$6)</f>
        <v>Horváth Tamás</v>
      </c>
      <c r="S19" s="67"/>
      <c r="W19" s="67"/>
      <c r="X19" s="67"/>
      <c r="Y19" s="67"/>
      <c r="Z19" s="67"/>
      <c r="AA19" s="67"/>
      <c r="AB19" s="67"/>
      <c r="AE19" s="67"/>
      <c r="AF19" s="67"/>
      <c r="AG19" s="67"/>
      <c r="AI19" s="83"/>
    </row>
    <row r="20" spans="1:35" ht="20.399999999999999" x14ac:dyDescent="0.35">
      <c r="A20" s="68"/>
      <c r="B20" s="76"/>
      <c r="D20" s="77"/>
      <c r="E20" s="67"/>
      <c r="F20" s="67"/>
      <c r="G20" s="67"/>
      <c r="H20" s="67"/>
      <c r="I20" s="67"/>
      <c r="J20" s="67"/>
      <c r="L20" s="79" t="str">
        <f>($A$7)</f>
        <v>Horváth Botond</v>
      </c>
      <c r="N20" s="80" t="s">
        <v>129</v>
      </c>
      <c r="O20" s="81" t="s">
        <v>100</v>
      </c>
      <c r="P20" s="80" t="s">
        <v>129</v>
      </c>
      <c r="Q20" s="137"/>
      <c r="R20" s="82" t="str">
        <f>($A$8)</f>
        <v>pihen</v>
      </c>
      <c r="S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I20" s="83"/>
    </row>
    <row r="21" spans="1:35" ht="3.75" customHeight="1" x14ac:dyDescent="0.4">
      <c r="A21" s="68"/>
      <c r="B21" s="76"/>
      <c r="C21" s="85"/>
      <c r="D21" s="86"/>
      <c r="E21" s="84"/>
      <c r="F21" s="84"/>
      <c r="G21" s="84"/>
      <c r="H21" s="84"/>
      <c r="I21" s="84"/>
      <c r="J21" s="84"/>
      <c r="K21" s="87"/>
      <c r="L21" s="87"/>
      <c r="M21" s="87"/>
      <c r="N21" s="84"/>
      <c r="O21" s="102"/>
      <c r="P21" s="103"/>
      <c r="Q21" s="102"/>
      <c r="R21" s="84"/>
      <c r="S21" s="84"/>
      <c r="T21" s="87"/>
      <c r="U21" s="87"/>
      <c r="V21" s="87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</row>
    <row r="22" spans="1:35" ht="24.6" x14ac:dyDescent="0.4">
      <c r="A22" s="75">
        <v>1</v>
      </c>
      <c r="B22" s="76"/>
      <c r="D22" s="77"/>
      <c r="E22" s="67"/>
      <c r="F22" s="67"/>
      <c r="G22" s="67"/>
      <c r="H22" s="67"/>
      <c r="I22" s="67"/>
      <c r="J22" s="67"/>
      <c r="L22" s="79" t="str">
        <f>($A$6)</f>
        <v>Horváth Tamás</v>
      </c>
      <c r="N22" s="80">
        <v>2</v>
      </c>
      <c r="O22" s="81" t="s">
        <v>100</v>
      </c>
      <c r="P22" s="80">
        <v>1</v>
      </c>
      <c r="Q22" s="78"/>
      <c r="R22" s="82" t="str">
        <f>($A$7)</f>
        <v>Horváth Botond</v>
      </c>
      <c r="S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</row>
    <row r="23" spans="1:35" ht="20.399999999999999" x14ac:dyDescent="0.35">
      <c r="A23" s="68"/>
      <c r="B23" s="76"/>
      <c r="E23" s="67"/>
      <c r="F23" s="67"/>
      <c r="G23" s="67"/>
      <c r="H23" s="67"/>
      <c r="I23" s="67"/>
      <c r="J23" s="67"/>
      <c r="L23" s="79" t="str">
        <f>($A$4)</f>
        <v>Kámán Attila</v>
      </c>
      <c r="N23" s="80" t="s">
        <v>129</v>
      </c>
      <c r="O23" s="81" t="s">
        <v>100</v>
      </c>
      <c r="P23" s="80" t="s">
        <v>129</v>
      </c>
      <c r="R23" s="82" t="str">
        <f>($A$8)</f>
        <v>pihen</v>
      </c>
      <c r="S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</row>
    <row r="24" spans="1:35" ht="20.399999999999999" x14ac:dyDescent="0.35">
      <c r="A24" s="68"/>
      <c r="B24" s="76"/>
      <c r="D24" s="77"/>
      <c r="E24" s="67"/>
      <c r="F24" s="67"/>
      <c r="G24" s="67"/>
      <c r="H24" s="67"/>
      <c r="I24" s="67"/>
      <c r="J24" s="67"/>
      <c r="L24" s="79" t="str">
        <f>($A$3)</f>
        <v>Vargha Ákos</v>
      </c>
      <c r="N24" s="80">
        <v>0</v>
      </c>
      <c r="O24" s="81" t="s">
        <v>100</v>
      </c>
      <c r="P24" s="80">
        <v>0</v>
      </c>
      <c r="Q24" s="137"/>
      <c r="R24" s="82" t="str">
        <f>($A$5)</f>
        <v>Széll Gergő</v>
      </c>
      <c r="S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spans="1:35" ht="3.75" customHeight="1" x14ac:dyDescent="0.4">
      <c r="A25" s="68"/>
      <c r="B25" s="76"/>
      <c r="C25" s="85"/>
      <c r="D25" s="86"/>
      <c r="E25" s="84"/>
      <c r="F25" s="84"/>
      <c r="G25" s="84"/>
      <c r="H25" s="84"/>
      <c r="I25" s="84"/>
      <c r="J25" s="84"/>
      <c r="K25" s="87"/>
      <c r="L25" s="87"/>
      <c r="M25" s="87"/>
      <c r="N25" s="84"/>
      <c r="O25" s="102"/>
      <c r="P25" s="103"/>
      <c r="Q25" s="102"/>
      <c r="R25" s="84"/>
      <c r="S25" s="84"/>
      <c r="T25" s="87"/>
      <c r="U25" s="87"/>
      <c r="V25" s="87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5" ht="24.6" x14ac:dyDescent="0.4">
      <c r="A26" s="75">
        <v>5</v>
      </c>
      <c r="B26" s="76"/>
      <c r="D26" s="77"/>
      <c r="E26" s="67"/>
      <c r="F26" s="67"/>
      <c r="G26" s="67"/>
      <c r="H26" s="67"/>
      <c r="I26" s="67"/>
      <c r="J26" s="67"/>
      <c r="L26" s="79" t="str">
        <f>($A$3)</f>
        <v>Vargha Ákos</v>
      </c>
      <c r="M26" s="78"/>
      <c r="N26" s="80">
        <v>1</v>
      </c>
      <c r="O26" s="81" t="s">
        <v>100</v>
      </c>
      <c r="P26" s="80">
        <v>0</v>
      </c>
      <c r="Q26" s="67"/>
      <c r="R26" s="82" t="str">
        <f>($A$4)</f>
        <v>Kámán Attila</v>
      </c>
      <c r="S26" s="67"/>
      <c r="W26" s="67"/>
      <c r="X26" s="67"/>
      <c r="Y26" s="67"/>
      <c r="Z26" s="67"/>
      <c r="AA26" s="67"/>
      <c r="AB26" s="67"/>
      <c r="AE26" s="67"/>
      <c r="AF26" s="67"/>
      <c r="AG26" s="67"/>
    </row>
    <row r="27" spans="1:35" ht="20.399999999999999" x14ac:dyDescent="0.35">
      <c r="A27" s="68"/>
      <c r="B27" s="76"/>
      <c r="E27" s="67"/>
      <c r="F27" s="67"/>
      <c r="G27" s="67"/>
      <c r="H27" s="67"/>
      <c r="I27" s="67"/>
      <c r="J27" s="67"/>
      <c r="L27" s="79" t="str">
        <f>($A$5)</f>
        <v>Széll Gergő</v>
      </c>
      <c r="N27" s="80">
        <v>8</v>
      </c>
      <c r="O27" s="81" t="s">
        <v>100</v>
      </c>
      <c r="P27" s="80">
        <v>0</v>
      </c>
      <c r="R27" s="82" t="str">
        <f>($A$7)</f>
        <v>Horváth Botond</v>
      </c>
      <c r="S27" s="67"/>
      <c r="W27" s="67"/>
      <c r="X27" s="67"/>
      <c r="Y27" s="67"/>
      <c r="Z27" s="67"/>
      <c r="AA27" s="67"/>
      <c r="AB27" s="67"/>
      <c r="AE27" s="67"/>
      <c r="AF27" s="67"/>
      <c r="AG27" s="67"/>
    </row>
    <row r="28" spans="1:35" ht="20.399999999999999" x14ac:dyDescent="0.35">
      <c r="A28" s="68"/>
      <c r="B28" s="76"/>
      <c r="D28" s="77"/>
      <c r="E28" s="67"/>
      <c r="F28" s="67"/>
      <c r="G28" s="67"/>
      <c r="H28" s="67"/>
      <c r="I28" s="67"/>
      <c r="J28" s="67"/>
      <c r="L28" s="79" t="str">
        <f>($A$6)</f>
        <v>Horváth Tamás</v>
      </c>
      <c r="N28" s="80" t="s">
        <v>129</v>
      </c>
      <c r="O28" s="81" t="s">
        <v>100</v>
      </c>
      <c r="P28" s="80" t="s">
        <v>129</v>
      </c>
      <c r="Q28" s="137"/>
      <c r="R28" s="82" t="str">
        <f>($A$8)</f>
        <v>pihen</v>
      </c>
      <c r="S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</row>
    <row r="29" spans="1:35" ht="3.75" customHeight="1" x14ac:dyDescent="0.4">
      <c r="A29" s="68"/>
      <c r="B29" s="76"/>
      <c r="C29" s="85"/>
      <c r="D29" s="86"/>
      <c r="E29" s="84"/>
      <c r="F29" s="84"/>
      <c r="G29" s="84"/>
      <c r="H29" s="84"/>
      <c r="I29" s="84"/>
      <c r="J29" s="84"/>
      <c r="K29" s="87"/>
      <c r="L29" s="87"/>
      <c r="M29" s="87"/>
      <c r="N29" s="84"/>
      <c r="O29" s="102"/>
      <c r="P29" s="103"/>
      <c r="Q29" s="102"/>
      <c r="R29" s="84"/>
      <c r="S29" s="84"/>
      <c r="T29" s="87"/>
      <c r="U29" s="87"/>
      <c r="V29" s="87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</row>
    <row r="33" ht="3.75" customHeight="1" x14ac:dyDescent="0.25"/>
  </sheetData>
  <mergeCells count="7">
    <mergeCell ref="AA1:AG1"/>
    <mergeCell ref="B2:E2"/>
    <mergeCell ref="F2:I2"/>
    <mergeCell ref="J2:M2"/>
    <mergeCell ref="N2:Q2"/>
    <mergeCell ref="R2:U2"/>
    <mergeCell ref="V2:Y2"/>
  </mergeCells>
  <conditionalFormatting sqref="E4:E8 I3 I5:I8 M3:M4 M6:M8 Q3:Q5 Q7:Q8 U3:U6 U8 Y3:Y7">
    <cfRule type="cellIs" dxfId="5" priority="2" operator="equal">
      <formula>"g"</formula>
    </cfRule>
    <cfRule type="cellIs" dxfId="4" priority="3" operator="equal">
      <formula>"d"</formula>
    </cfRule>
    <cfRule type="cellIs" dxfId="3" priority="4" operator="equal">
      <formula>"v"</formula>
    </cfRule>
  </conditionalFormatting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&amp;COldal &amp;P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K33"/>
  <sheetViews>
    <sheetView zoomScale="110" zoomScaleNormal="110" workbookViewId="0">
      <selection activeCell="N17" sqref="N17"/>
    </sheetView>
  </sheetViews>
  <sheetFormatPr defaultRowHeight="13.2" x14ac:dyDescent="0.25"/>
  <cols>
    <col min="1" max="1" width="19.88671875" customWidth="1"/>
    <col min="2" max="25" width="2.6640625" customWidth="1"/>
    <col min="26" max="26" width="1.33203125" customWidth="1"/>
    <col min="27" max="30" width="2.6640625" customWidth="1"/>
    <col min="31" max="31" width="2.44140625" customWidth="1"/>
    <col min="32" max="32" width="2.6640625" customWidth="1"/>
    <col min="33" max="33" width="3.5546875" customWidth="1"/>
    <col min="34" max="34" width="0.88671875" customWidth="1"/>
    <col min="35" max="35" width="2.6640625" customWidth="1"/>
    <col min="36" max="36" width="0.88671875" customWidth="1"/>
    <col min="37" max="1025" width="2.6640625" customWidth="1"/>
  </cols>
  <sheetData>
    <row r="1" spans="1:37" ht="15.6" x14ac:dyDescent="0.3">
      <c r="A1" s="17" t="s">
        <v>114</v>
      </c>
      <c r="B1" s="87"/>
      <c r="AA1" s="5">
        <v>43639</v>
      </c>
      <c r="AB1" s="5"/>
      <c r="AC1" s="5"/>
      <c r="AD1" s="5"/>
      <c r="AE1" s="5"/>
      <c r="AF1" s="5"/>
      <c r="AG1" s="5"/>
      <c r="AI1" s="19"/>
      <c r="AJ1" s="20"/>
    </row>
    <row r="2" spans="1:37" ht="33.75" customHeight="1" x14ac:dyDescent="0.25">
      <c r="A2" s="21" t="s">
        <v>1</v>
      </c>
      <c r="B2" s="4" t="str">
        <f>(A3)</f>
        <v>Csorba Gábor</v>
      </c>
      <c r="C2" s="4"/>
      <c r="D2" s="4"/>
      <c r="E2" s="4"/>
      <c r="F2" s="3" t="str">
        <f>(A4)</f>
        <v>Németh Antal</v>
      </c>
      <c r="G2" s="3"/>
      <c r="H2" s="3"/>
      <c r="I2" s="3"/>
      <c r="J2" s="3" t="str">
        <f>(A5)</f>
        <v>Lakner Ádám</v>
      </c>
      <c r="K2" s="3"/>
      <c r="L2" s="3"/>
      <c r="M2" s="3"/>
      <c r="N2" s="3" t="str">
        <f>(A6)</f>
        <v>Szirtes András</v>
      </c>
      <c r="O2" s="3"/>
      <c r="P2" s="3"/>
      <c r="Q2" s="3"/>
      <c r="R2" s="3" t="str">
        <f>(A7)</f>
        <v>Horváth Réka</v>
      </c>
      <c r="S2" s="3"/>
      <c r="T2" s="3"/>
      <c r="U2" s="3"/>
      <c r="V2" s="3" t="str">
        <f>(A8)</f>
        <v>pihen</v>
      </c>
      <c r="W2" s="3"/>
      <c r="X2" s="3"/>
      <c r="Y2" s="3"/>
      <c r="Z2" s="22"/>
      <c r="AA2" s="96" t="s">
        <v>91</v>
      </c>
      <c r="AB2" s="24" t="s">
        <v>92</v>
      </c>
      <c r="AC2" s="24" t="s">
        <v>93</v>
      </c>
      <c r="AD2" s="24" t="s">
        <v>94</v>
      </c>
      <c r="AE2" s="132" t="s">
        <v>95</v>
      </c>
      <c r="AF2" s="132" t="s">
        <v>96</v>
      </c>
      <c r="AG2" s="97" t="s">
        <v>97</v>
      </c>
      <c r="AI2" s="27" t="s">
        <v>98</v>
      </c>
      <c r="AJ2" s="98"/>
      <c r="AK2" s="29" t="s">
        <v>99</v>
      </c>
    </row>
    <row r="3" spans="1:37" ht="15.6" x14ac:dyDescent="0.3">
      <c r="A3" s="127" t="s">
        <v>15</v>
      </c>
      <c r="B3" s="31"/>
      <c r="C3" s="32"/>
      <c r="D3" s="32"/>
      <c r="E3" s="32"/>
      <c r="F3" s="33">
        <v>5</v>
      </c>
      <c r="G3" s="34">
        <f>(N26)</f>
        <v>1</v>
      </c>
      <c r="H3" s="34">
        <f>(P26)</f>
        <v>1</v>
      </c>
      <c r="I3" s="35" t="str">
        <f>IF(G3=".","-",IF(G3&gt;H3,"g",IF(G3=H3,"d","v")))</f>
        <v>d</v>
      </c>
      <c r="J3" s="33">
        <v>4</v>
      </c>
      <c r="K3" s="34">
        <f>(N24)</f>
        <v>5</v>
      </c>
      <c r="L3" s="34">
        <f>(P24)</f>
        <v>0</v>
      </c>
      <c r="M3" s="35" t="str">
        <f>IF(K3=".","-",IF(K3&gt;L3,"g",IF(K3=L3,"d","v")))</f>
        <v>g</v>
      </c>
      <c r="N3" s="33">
        <v>3</v>
      </c>
      <c r="O3" s="34">
        <f>(N19)</f>
        <v>1</v>
      </c>
      <c r="P3" s="34">
        <f>(P19)</f>
        <v>1</v>
      </c>
      <c r="Q3" s="35" t="str">
        <f>IF(O3=".","-",IF(O3&gt;P3,"g",IF(O3=P3,"d","v")))</f>
        <v>d</v>
      </c>
      <c r="R3" s="33">
        <v>2</v>
      </c>
      <c r="S3" s="34">
        <f>(N16)</f>
        <v>2</v>
      </c>
      <c r="T3" s="34">
        <f>(P16)</f>
        <v>0</v>
      </c>
      <c r="U3" s="35" t="str">
        <f>IF(S3=".","-",IF(S3&gt;T3,"g",IF(S3=T3,"d","v")))</f>
        <v>g</v>
      </c>
      <c r="V3" s="33">
        <v>1</v>
      </c>
      <c r="W3" s="34" t="str">
        <f>(N10)</f>
        <v>.</v>
      </c>
      <c r="X3" s="34" t="str">
        <f>(P10)</f>
        <v>.</v>
      </c>
      <c r="Y3" s="35" t="str">
        <f>IF(W3=".","-",IF(W3&gt;X3,"g",IF(W3=X3,"d","v")))</f>
        <v>-</v>
      </c>
      <c r="Z3" s="36"/>
      <c r="AA3" s="37">
        <f t="shared" ref="AA3:AA8" si="0">SUM(AB3:AD3)</f>
        <v>4</v>
      </c>
      <c r="AB3" s="38">
        <f t="shared" ref="AB3:AB8" si="1">COUNTIF(B3:Y3,"g")</f>
        <v>2</v>
      </c>
      <c r="AC3" s="38">
        <f t="shared" ref="AC3:AC8" si="2">COUNTIF(B3:Y3,"d")</f>
        <v>2</v>
      </c>
      <c r="AD3" s="38">
        <f t="shared" ref="AD3:AD8" si="3">COUNTIF(B3:Y3,"v")</f>
        <v>0</v>
      </c>
      <c r="AE3" s="39">
        <f>SUM(IF(G3&lt;&gt;".",G3)+IF(K3&lt;&gt;".",K3)+IF(O3&lt;&gt;".",O3)+IF(S3&lt;&gt;".",S3)+IF(W3&lt;&gt;".",W3))</f>
        <v>9</v>
      </c>
      <c r="AF3" s="39">
        <f>SUM(IF(H3&lt;&gt;".",H3)+IF(L3&lt;&gt;".",L3)+IF(P3&lt;&gt;".",P3)+IF(T3&lt;&gt;".",T3)+IF(X3&lt;&gt;".",X3))</f>
        <v>2</v>
      </c>
      <c r="AG3" s="40">
        <f t="shared" ref="AG3:AG8" si="4">SUM(AB3*3+AC3*1)</f>
        <v>8</v>
      </c>
      <c r="AH3" s="67"/>
      <c r="AI3" s="42">
        <f t="shared" ref="AI3:AI8" si="5">RANK(AG3,$AG$3:$AG$8,0)</f>
        <v>1</v>
      </c>
      <c r="AJ3" s="99"/>
      <c r="AK3" s="44">
        <f t="shared" ref="AK3:AK8" si="6">SUM(AE3-AF3)</f>
        <v>7</v>
      </c>
    </row>
    <row r="4" spans="1:37" ht="15.6" x14ac:dyDescent="0.3">
      <c r="A4" s="128" t="s">
        <v>118</v>
      </c>
      <c r="B4" s="46">
        <v>5</v>
      </c>
      <c r="C4" s="47">
        <f>(P26)</f>
        <v>1</v>
      </c>
      <c r="D4" s="47">
        <f>(N26)</f>
        <v>1</v>
      </c>
      <c r="E4" s="48" t="str">
        <f>IF(C4=".","-",IF(C4&gt;D4,"g",IF(C4=D4,"d","v")))</f>
        <v>d</v>
      </c>
      <c r="F4" s="49"/>
      <c r="G4" s="50"/>
      <c r="H4" s="50"/>
      <c r="I4" s="50"/>
      <c r="J4" s="46">
        <v>3</v>
      </c>
      <c r="K4" s="47">
        <f>(N18)</f>
        <v>1</v>
      </c>
      <c r="L4" s="47">
        <f>(P18)</f>
        <v>2</v>
      </c>
      <c r="M4" s="48" t="str">
        <f>IF(K4=".","-",IF(K4&gt;L4,"g",IF(K4=L4,"d","v")))</f>
        <v>v</v>
      </c>
      <c r="N4" s="46">
        <v>2</v>
      </c>
      <c r="O4" s="47">
        <f>(N15)</f>
        <v>0</v>
      </c>
      <c r="P4" s="47">
        <f>(P15)</f>
        <v>0</v>
      </c>
      <c r="Q4" s="48" t="str">
        <f>IF(O4=".","-",IF(O4&gt;P4,"g",IF(O4=P4,"d","v")))</f>
        <v>d</v>
      </c>
      <c r="R4" s="46">
        <v>1</v>
      </c>
      <c r="S4" s="47">
        <f>(N12)</f>
        <v>3</v>
      </c>
      <c r="T4" s="47">
        <f>(P12)</f>
        <v>0</v>
      </c>
      <c r="U4" s="48" t="str">
        <f>IF(S4=".","-",IF(S4&gt;T4,"g",IF(S4=T4,"d","v")))</f>
        <v>g</v>
      </c>
      <c r="V4" s="46">
        <v>4</v>
      </c>
      <c r="W4" s="47" t="str">
        <f>(N23)</f>
        <v>.</v>
      </c>
      <c r="X4" s="47" t="str">
        <f>(P23)</f>
        <v>.</v>
      </c>
      <c r="Y4" s="48" t="str">
        <f>IF(W4=".","-",IF(W4&gt;X4,"g",IF(W4=X4,"d","v")))</f>
        <v>-</v>
      </c>
      <c r="Z4" s="51"/>
      <c r="AA4" s="52">
        <f t="shared" si="0"/>
        <v>4</v>
      </c>
      <c r="AB4" s="53">
        <f t="shared" si="1"/>
        <v>1</v>
      </c>
      <c r="AC4" s="53">
        <f t="shared" si="2"/>
        <v>2</v>
      </c>
      <c r="AD4" s="53">
        <f t="shared" si="3"/>
        <v>1</v>
      </c>
      <c r="AE4" s="133">
        <f>SUM(IF(C4&lt;&gt;".",C4)+IF(K4&lt;&gt;".",K4)+IF(O4&lt;&gt;".",O4)+IF(S4&lt;&gt;".",S4)+IF(W4&lt;&gt;".",W4))</f>
        <v>5</v>
      </c>
      <c r="AF4" s="133">
        <f>SUM(IF(D4&lt;&gt;".",D4)+IF(L4&lt;&gt;".",L4)+IF(P4&lt;&gt;".",P4)+IF(T4&lt;&gt;".",T4)+IF(X4&lt;&gt;".",X4))</f>
        <v>3</v>
      </c>
      <c r="AG4" s="54">
        <f t="shared" si="4"/>
        <v>5</v>
      </c>
      <c r="AH4" s="67"/>
      <c r="AI4" s="42">
        <f t="shared" si="5"/>
        <v>4</v>
      </c>
      <c r="AJ4" s="99"/>
      <c r="AK4" s="44">
        <f t="shared" si="6"/>
        <v>2</v>
      </c>
    </row>
    <row r="5" spans="1:37" ht="15.6" x14ac:dyDescent="0.3">
      <c r="A5" s="129" t="s">
        <v>78</v>
      </c>
      <c r="B5" s="46">
        <v>4</v>
      </c>
      <c r="C5" s="47">
        <f>(P24)</f>
        <v>0</v>
      </c>
      <c r="D5" s="47">
        <f>(N24)</f>
        <v>5</v>
      </c>
      <c r="E5" s="48" t="str">
        <f>IF(C5=".","-",IF(C5&gt;D5,"g",IF(C5=D5,"d","v")))</f>
        <v>v</v>
      </c>
      <c r="F5" s="46">
        <v>3</v>
      </c>
      <c r="G5" s="47">
        <f>(P18)</f>
        <v>2</v>
      </c>
      <c r="H5" s="47">
        <f>(N18)</f>
        <v>1</v>
      </c>
      <c r="I5" s="48" t="str">
        <f>IF(G5=".","-",IF(G5&gt;H5,"g",IF(G5=H5,"d","v")))</f>
        <v>g</v>
      </c>
      <c r="J5" s="134"/>
      <c r="K5" s="50"/>
      <c r="L5" s="50"/>
      <c r="M5" s="50"/>
      <c r="N5" s="46">
        <v>1</v>
      </c>
      <c r="O5" s="47">
        <f>(N11)</f>
        <v>0</v>
      </c>
      <c r="P5" s="47">
        <f>(P11)</f>
        <v>0</v>
      </c>
      <c r="Q5" s="48" t="str">
        <f>IF(O5=".","-",IF(O5&gt;P5,"g",IF(O5=P5,"d","v")))</f>
        <v>d</v>
      </c>
      <c r="R5" s="46">
        <v>5</v>
      </c>
      <c r="S5" s="47">
        <f>(N27)</f>
        <v>4</v>
      </c>
      <c r="T5" s="47">
        <f>(P27)</f>
        <v>2</v>
      </c>
      <c r="U5" s="48" t="str">
        <f>IF(S5=".","-",IF(S5&gt;T5,"g",IF(S5=T5,"d","v")))</f>
        <v>g</v>
      </c>
      <c r="V5" s="46">
        <v>2</v>
      </c>
      <c r="W5" s="47" t="str">
        <f>(N14)</f>
        <v>.</v>
      </c>
      <c r="X5" s="47" t="str">
        <f>(P14)</f>
        <v>.</v>
      </c>
      <c r="Y5" s="48" t="str">
        <f>IF(W5=".","-",IF(W5&gt;X5,"g",IF(W5=X5,"d","v")))</f>
        <v>-</v>
      </c>
      <c r="Z5" s="51"/>
      <c r="AA5" s="52">
        <f t="shared" si="0"/>
        <v>4</v>
      </c>
      <c r="AB5" s="53">
        <f t="shared" si="1"/>
        <v>2</v>
      </c>
      <c r="AC5" s="53">
        <f t="shared" si="2"/>
        <v>1</v>
      </c>
      <c r="AD5" s="53">
        <f t="shared" si="3"/>
        <v>1</v>
      </c>
      <c r="AE5" s="133">
        <f>SUM(IF(C5&lt;&gt;".",C5)+IF(G5&lt;&gt;".",G5)+IF(O5&lt;&gt;".",O5)+IF(S5&lt;&gt;".",S5)+IF(W5&lt;&gt;".",W5))</f>
        <v>6</v>
      </c>
      <c r="AF5" s="133">
        <f>SUM(IF(H5&lt;&gt;".",H5)+IF(D5&lt;&gt;".",D5)+IF(P5&lt;&gt;".",P5)+IF(T5&lt;&gt;".",T5)+IF(X5&lt;&gt;".",X5))</f>
        <v>8</v>
      </c>
      <c r="AG5" s="54">
        <f t="shared" si="4"/>
        <v>7</v>
      </c>
      <c r="AH5" s="67"/>
      <c r="AI5" s="42">
        <f t="shared" si="5"/>
        <v>2</v>
      </c>
      <c r="AJ5" s="99"/>
      <c r="AK5" s="44">
        <f t="shared" si="6"/>
        <v>-2</v>
      </c>
    </row>
    <row r="6" spans="1:37" ht="15.6" x14ac:dyDescent="0.3">
      <c r="A6" s="129" t="s">
        <v>45</v>
      </c>
      <c r="B6" s="46">
        <v>3</v>
      </c>
      <c r="C6" s="47">
        <f>(P19)</f>
        <v>1</v>
      </c>
      <c r="D6" s="47">
        <f>(N19)</f>
        <v>1</v>
      </c>
      <c r="E6" s="48" t="str">
        <f>IF(C6=".","-",IF(C6&gt;D6,"g",IF(C6=D6,"d","v")))</f>
        <v>d</v>
      </c>
      <c r="F6" s="46">
        <v>2</v>
      </c>
      <c r="G6" s="47">
        <f>(P15)</f>
        <v>0</v>
      </c>
      <c r="H6" s="47">
        <f>(N15)</f>
        <v>0</v>
      </c>
      <c r="I6" s="48" t="str">
        <f>IF(G6=".","-",IF(G6&gt;H6,"g",IF(G6=H6,"d","v")))</f>
        <v>d</v>
      </c>
      <c r="J6" s="46">
        <v>1</v>
      </c>
      <c r="K6" s="47">
        <f>(P11)</f>
        <v>0</v>
      </c>
      <c r="L6" s="47">
        <f>(N11)</f>
        <v>0</v>
      </c>
      <c r="M6" s="48" t="str">
        <f>IF(K6=".","-",IF(K6&gt;L6,"g",IF(K6=L6,"d","v")))</f>
        <v>d</v>
      </c>
      <c r="N6" s="49"/>
      <c r="O6" s="50"/>
      <c r="P6" s="50"/>
      <c r="Q6" s="50"/>
      <c r="R6" s="46">
        <v>4</v>
      </c>
      <c r="S6" s="47">
        <f>(N22)</f>
        <v>1</v>
      </c>
      <c r="T6" s="47">
        <f>(P22)</f>
        <v>0</v>
      </c>
      <c r="U6" s="48" t="str">
        <f>IF(S6=".","-",IF(S6&gt;T6,"g",IF(S6=T6,"d","v")))</f>
        <v>g</v>
      </c>
      <c r="V6" s="46">
        <v>5</v>
      </c>
      <c r="W6" s="47" t="str">
        <f>(N28)</f>
        <v>.</v>
      </c>
      <c r="X6" s="47" t="str">
        <f>(P28)</f>
        <v>.</v>
      </c>
      <c r="Y6" s="48" t="str">
        <f>IF(W6=".","-",IF(W6&gt;X6,"g",IF(W6=X6,"d","v")))</f>
        <v>-</v>
      </c>
      <c r="Z6" s="51"/>
      <c r="AA6" s="52">
        <f t="shared" si="0"/>
        <v>4</v>
      </c>
      <c r="AB6" s="53">
        <f t="shared" si="1"/>
        <v>1</v>
      </c>
      <c r="AC6" s="53">
        <f t="shared" si="2"/>
        <v>3</v>
      </c>
      <c r="AD6" s="53">
        <f t="shared" si="3"/>
        <v>0</v>
      </c>
      <c r="AE6" s="133">
        <f>SUM(IF(G6&lt;&gt;".",G6)+IF(K6&lt;&gt;".",K6)+IF(C6&lt;&gt;".",C6)+IF(S6&lt;&gt;".",S6)+IF(W6&lt;&gt;".",W6))</f>
        <v>2</v>
      </c>
      <c r="AF6" s="133">
        <f>SUM(IF(H6&lt;&gt;".",H6)+IF(L6&lt;&gt;".",L6)+IF(D6&lt;&gt;".",D6)+IF(T6&lt;&gt;".",T6)+IF(X6&lt;&gt;".",X6))</f>
        <v>1</v>
      </c>
      <c r="AG6" s="54">
        <f t="shared" si="4"/>
        <v>6</v>
      </c>
      <c r="AH6" s="67"/>
      <c r="AI6" s="42">
        <f t="shared" si="5"/>
        <v>3</v>
      </c>
      <c r="AJ6" s="99"/>
      <c r="AK6" s="44">
        <f t="shared" si="6"/>
        <v>1</v>
      </c>
    </row>
    <row r="7" spans="1:37" ht="15.6" x14ac:dyDescent="0.3">
      <c r="A7" s="129" t="s">
        <v>20</v>
      </c>
      <c r="B7" s="46">
        <v>2</v>
      </c>
      <c r="C7" s="47">
        <f>(P16)</f>
        <v>0</v>
      </c>
      <c r="D7" s="47">
        <f>(N16)</f>
        <v>2</v>
      </c>
      <c r="E7" s="48" t="str">
        <f>IF(C7=".","-",IF(C7&gt;D7,"g",IF(C7=D7,"d","v")))</f>
        <v>v</v>
      </c>
      <c r="F7" s="46">
        <v>1</v>
      </c>
      <c r="G7" s="47">
        <f>(P12)</f>
        <v>0</v>
      </c>
      <c r="H7" s="47">
        <f>(N12)</f>
        <v>3</v>
      </c>
      <c r="I7" s="48" t="str">
        <f>IF(G7=".","-",IF(G7&gt;H7,"g",IF(G7=H7,"d","v")))</f>
        <v>v</v>
      </c>
      <c r="J7" s="46">
        <v>5</v>
      </c>
      <c r="K7" s="47">
        <f>(P27)</f>
        <v>2</v>
      </c>
      <c r="L7" s="47">
        <f>(N27)</f>
        <v>4</v>
      </c>
      <c r="M7" s="48" t="str">
        <f>IF(K7=".","-",IF(K7&gt;L7,"g",IF(K7=L7,"d","v")))</f>
        <v>v</v>
      </c>
      <c r="N7" s="135">
        <v>4</v>
      </c>
      <c r="O7" s="47">
        <f>(P22)</f>
        <v>0</v>
      </c>
      <c r="P7" s="47">
        <f>(N22)</f>
        <v>1</v>
      </c>
      <c r="Q7" s="48" t="str">
        <f>IF(O7=".","-",IF(O7&gt;P7,"g",IF(O7=P7,"d","v")))</f>
        <v>v</v>
      </c>
      <c r="R7" s="49"/>
      <c r="S7" s="50"/>
      <c r="T7" s="50"/>
      <c r="U7" s="50"/>
      <c r="V7" s="46">
        <v>3</v>
      </c>
      <c r="W7" s="47" t="str">
        <f>(N20)</f>
        <v>.</v>
      </c>
      <c r="X7" s="47" t="str">
        <f>(P20)</f>
        <v>.</v>
      </c>
      <c r="Y7" s="48" t="str">
        <f>IF(W7=".","-",IF(W7&gt;X7,"g",IF(W7=X7,"d","v")))</f>
        <v>-</v>
      </c>
      <c r="Z7" s="51"/>
      <c r="AA7" s="52">
        <f t="shared" si="0"/>
        <v>4</v>
      </c>
      <c r="AB7" s="53">
        <f t="shared" si="1"/>
        <v>0</v>
      </c>
      <c r="AC7" s="53">
        <f t="shared" si="2"/>
        <v>0</v>
      </c>
      <c r="AD7" s="53">
        <f t="shared" si="3"/>
        <v>4</v>
      </c>
      <c r="AE7" s="133">
        <f>SUM(IF(G7&lt;&gt;".",G7)+IF(K7&lt;&gt;".",K7)+IF(O7&lt;&gt;".",O7)+IF(C7&lt;&gt;".",C7)+IF(W7&lt;&gt;".",W7))</f>
        <v>2</v>
      </c>
      <c r="AF7" s="133">
        <f>SUM(IF(H7&lt;&gt;".",H7)+IF(L7&lt;&gt;".",L7)+IF(P7&lt;&gt;".",P7)+IF(D7&lt;&gt;".",D7)+IF(X7&lt;&gt;".",X7))</f>
        <v>10</v>
      </c>
      <c r="AG7" s="54">
        <f t="shared" si="4"/>
        <v>0</v>
      </c>
      <c r="AH7" s="100"/>
      <c r="AI7" s="42">
        <f t="shared" si="5"/>
        <v>5</v>
      </c>
      <c r="AJ7" s="99"/>
      <c r="AK7" s="44">
        <f t="shared" si="6"/>
        <v>-8</v>
      </c>
    </row>
    <row r="8" spans="1:37" s="67" customFormat="1" ht="15.6" x14ac:dyDescent="0.3">
      <c r="A8" s="130" t="s">
        <v>128</v>
      </c>
      <c r="B8" s="57">
        <v>1</v>
      </c>
      <c r="C8" s="58" t="str">
        <f>(P10)</f>
        <v>.</v>
      </c>
      <c r="D8" s="58" t="str">
        <f>(N10)</f>
        <v>.</v>
      </c>
      <c r="E8" s="59" t="str">
        <f>IF(C8=".","-",IF(C8&gt;D8,"g",IF(C8=D8,"d","v")))</f>
        <v>-</v>
      </c>
      <c r="F8" s="57">
        <v>4</v>
      </c>
      <c r="G8" s="58" t="str">
        <f>(P23)</f>
        <v>.</v>
      </c>
      <c r="H8" s="58" t="str">
        <f>(N23)</f>
        <v>.</v>
      </c>
      <c r="I8" s="59" t="str">
        <f>IF(G8=".","-",IF(G8&gt;H8,"g",IF(G8=H8,"d","v")))</f>
        <v>-</v>
      </c>
      <c r="J8" s="57">
        <v>2</v>
      </c>
      <c r="K8" s="58" t="str">
        <f>(P14)</f>
        <v>.</v>
      </c>
      <c r="L8" s="58" t="str">
        <f>(N14)</f>
        <v>.</v>
      </c>
      <c r="M8" s="59" t="str">
        <f>IF(K8=".","-",IF(K8&gt;L8,"g",IF(K8=L8,"d","v")))</f>
        <v>-</v>
      </c>
      <c r="N8" s="136">
        <v>5</v>
      </c>
      <c r="O8" s="58" t="str">
        <f>(X6)</f>
        <v>.</v>
      </c>
      <c r="P8" s="58" t="str">
        <f>(W6)</f>
        <v>.</v>
      </c>
      <c r="Q8" s="59" t="str">
        <f>IF(O8=".","-",IF(O8&gt;P8,"g",IF(O8=P8,"d","v")))</f>
        <v>-</v>
      </c>
      <c r="R8" s="57">
        <v>3</v>
      </c>
      <c r="S8" s="58" t="str">
        <f>(P20)</f>
        <v>.</v>
      </c>
      <c r="T8" s="58" t="str">
        <f>(N20)</f>
        <v>.</v>
      </c>
      <c r="U8" s="59" t="str">
        <f>IF(S8=".","-",IF(S8&gt;T8,"g",IF(S8=T8,"d","v")))</f>
        <v>-</v>
      </c>
      <c r="V8" s="60"/>
      <c r="W8" s="61"/>
      <c r="X8" s="61"/>
      <c r="Y8" s="61"/>
      <c r="Z8" s="22"/>
      <c r="AA8" s="62">
        <f t="shared" si="0"/>
        <v>0</v>
      </c>
      <c r="AB8" s="63">
        <f t="shared" si="1"/>
        <v>0</v>
      </c>
      <c r="AC8" s="63">
        <f t="shared" si="2"/>
        <v>0</v>
      </c>
      <c r="AD8" s="63">
        <f t="shared" si="3"/>
        <v>0</v>
      </c>
      <c r="AE8" s="64">
        <f>SUM(IF(G8&lt;&gt;".",G8)+IF(K8&lt;&gt;".",K8)+IF(O8&lt;&gt;".",O8)+IF(S8&lt;&gt;".",S8)+IF(C8&lt;&gt;".",C8))</f>
        <v>0</v>
      </c>
      <c r="AF8" s="64">
        <f>SUM(IF(H8&lt;&gt;".",H8)+IF(L8&lt;&gt;".",L8)+IF(P8&lt;&gt;".",P8)+IF(T8&lt;&gt;".",T8)+IF(D8&lt;&gt;".",D8))</f>
        <v>0</v>
      </c>
      <c r="AG8" s="65">
        <f t="shared" si="4"/>
        <v>0</v>
      </c>
      <c r="AI8" s="66">
        <f t="shared" si="5"/>
        <v>5</v>
      </c>
      <c r="AJ8" s="99"/>
      <c r="AK8" s="44">
        <f t="shared" si="6"/>
        <v>0</v>
      </c>
    </row>
    <row r="9" spans="1:37" s="67" customFormat="1" ht="3.75" customHeight="1" x14ac:dyDescent="0.25">
      <c r="B9" s="68"/>
      <c r="C9" s="69"/>
      <c r="D9" s="69"/>
      <c r="E9" s="70"/>
      <c r="F9" s="68"/>
      <c r="G9" s="69"/>
      <c r="H9" s="69"/>
      <c r="I9" s="70"/>
      <c r="J9" s="68"/>
      <c r="K9" s="69"/>
      <c r="L9" s="69"/>
      <c r="M9" s="70"/>
      <c r="N9" s="68"/>
      <c r="O9" s="69"/>
      <c r="P9" s="69"/>
      <c r="Q9" s="70"/>
      <c r="R9" s="68"/>
      <c r="S9" s="69"/>
      <c r="T9" s="69"/>
      <c r="U9" s="70"/>
      <c r="AA9" s="71"/>
      <c r="AB9" s="72"/>
      <c r="AC9" s="72"/>
      <c r="AD9" s="72"/>
      <c r="AE9" s="73"/>
      <c r="AF9" s="73"/>
      <c r="AG9" s="74"/>
    </row>
    <row r="10" spans="1:37" s="67" customFormat="1" ht="24.6" x14ac:dyDescent="0.4">
      <c r="A10" s="75">
        <v>2</v>
      </c>
      <c r="B10" s="76"/>
      <c r="D10" s="77"/>
      <c r="L10" s="79" t="str">
        <f>($A$3)</f>
        <v>Csorba Gábor</v>
      </c>
      <c r="N10" s="80" t="s">
        <v>129</v>
      </c>
      <c r="O10" s="81" t="s">
        <v>100</v>
      </c>
      <c r="P10" s="80" t="s">
        <v>129</v>
      </c>
      <c r="Q10" s="78"/>
      <c r="R10" s="82" t="str">
        <f>($A$8)</f>
        <v>pihen</v>
      </c>
    </row>
    <row r="11" spans="1:37" s="67" customFormat="1" ht="20.399999999999999" x14ac:dyDescent="0.35">
      <c r="B11" s="76"/>
      <c r="L11" s="79" t="str">
        <f>($A$5)</f>
        <v>Lakner Ádám</v>
      </c>
      <c r="N11" s="80">
        <v>0</v>
      </c>
      <c r="O11" s="81" t="s">
        <v>100</v>
      </c>
      <c r="P11" s="80">
        <v>0</v>
      </c>
      <c r="R11" s="82" t="str">
        <f>($A$6)</f>
        <v>Szirtes András</v>
      </c>
    </row>
    <row r="12" spans="1:37" s="67" customFormat="1" ht="20.399999999999999" x14ac:dyDescent="0.35">
      <c r="B12" s="76"/>
      <c r="D12" s="77"/>
      <c r="L12" s="79" t="str">
        <f>($A$4)</f>
        <v>Németh Antal</v>
      </c>
      <c r="N12" s="80">
        <v>3</v>
      </c>
      <c r="O12" s="81" t="s">
        <v>100</v>
      </c>
      <c r="P12" s="80">
        <v>0</v>
      </c>
      <c r="Q12" s="137"/>
      <c r="R12" s="82" t="str">
        <f>($A$7)</f>
        <v>Horváth Réka</v>
      </c>
    </row>
    <row r="13" spans="1:37" ht="3.75" customHeight="1" x14ac:dyDescent="0.4">
      <c r="A13" s="68"/>
      <c r="B13" s="76"/>
      <c r="C13" s="85"/>
      <c r="D13" s="86"/>
      <c r="E13" s="84"/>
      <c r="F13" s="84"/>
      <c r="G13" s="84"/>
      <c r="H13" s="84"/>
      <c r="I13" s="84"/>
      <c r="J13" s="84"/>
      <c r="K13" s="87"/>
      <c r="L13" s="87"/>
      <c r="M13" s="87"/>
      <c r="N13" s="84"/>
      <c r="O13" s="102"/>
      <c r="P13" s="103"/>
      <c r="Q13" s="102"/>
      <c r="R13" s="84"/>
      <c r="S13" s="84"/>
      <c r="T13" s="87"/>
      <c r="U13" s="87"/>
      <c r="V13" s="87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</row>
    <row r="14" spans="1:37" s="67" customFormat="1" ht="24.6" x14ac:dyDescent="0.4">
      <c r="A14" s="75">
        <v>1</v>
      </c>
      <c r="B14" s="76"/>
      <c r="D14" s="77"/>
      <c r="K14" s="78"/>
      <c r="L14" s="79" t="str">
        <f>($A$5)</f>
        <v>Lakner Ádám</v>
      </c>
      <c r="N14" s="80" t="s">
        <v>129</v>
      </c>
      <c r="O14" s="81" t="s">
        <v>100</v>
      </c>
      <c r="P14" s="80" t="s">
        <v>129</v>
      </c>
      <c r="Q14" s="78"/>
      <c r="R14" s="82" t="str">
        <f>($A$8)</f>
        <v>pihen</v>
      </c>
      <c r="AI14" s="83"/>
    </row>
    <row r="15" spans="1:37" ht="20.399999999999999" x14ac:dyDescent="0.35">
      <c r="A15" s="68"/>
      <c r="B15" s="76"/>
      <c r="E15" s="67"/>
      <c r="F15" s="67"/>
      <c r="G15" s="67"/>
      <c r="H15" s="67"/>
      <c r="I15" s="67"/>
      <c r="J15" s="67"/>
      <c r="L15" s="79" t="str">
        <f>($A$4)</f>
        <v>Németh Antal</v>
      </c>
      <c r="N15" s="80">
        <v>0</v>
      </c>
      <c r="O15" s="81" t="s">
        <v>100</v>
      </c>
      <c r="P15" s="80">
        <v>0</v>
      </c>
      <c r="R15" s="82" t="str">
        <f>($A$6)</f>
        <v>Szirtes András</v>
      </c>
      <c r="S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I15" s="83"/>
    </row>
    <row r="16" spans="1:37" ht="20.399999999999999" x14ac:dyDescent="0.35">
      <c r="A16" s="68"/>
      <c r="B16" s="76"/>
      <c r="D16" s="77"/>
      <c r="E16" s="67"/>
      <c r="F16" s="67"/>
      <c r="G16" s="67"/>
      <c r="H16" s="67"/>
      <c r="I16" s="67"/>
      <c r="J16" s="67"/>
      <c r="L16" s="79" t="str">
        <f>($A$3)</f>
        <v>Csorba Gábor</v>
      </c>
      <c r="N16" s="80">
        <v>2</v>
      </c>
      <c r="O16" s="81" t="s">
        <v>100</v>
      </c>
      <c r="P16" s="80">
        <v>0</v>
      </c>
      <c r="Q16" s="137"/>
      <c r="R16" s="82" t="str">
        <f>($A$7)</f>
        <v>Horváth Réka</v>
      </c>
      <c r="S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I16" s="83"/>
      <c r="AJ16" s="67"/>
    </row>
    <row r="17" spans="1:35" ht="3.75" customHeight="1" x14ac:dyDescent="0.4">
      <c r="A17" s="68"/>
      <c r="B17" s="76"/>
      <c r="C17" s="85"/>
      <c r="D17" s="86"/>
      <c r="E17" s="84"/>
      <c r="F17" s="84"/>
      <c r="G17" s="84"/>
      <c r="H17" s="84"/>
      <c r="I17" s="84"/>
      <c r="J17" s="84"/>
      <c r="K17" s="87"/>
      <c r="L17" s="87"/>
      <c r="M17" s="87"/>
      <c r="N17" s="84"/>
      <c r="O17" s="102"/>
      <c r="P17" s="103"/>
      <c r="Q17" s="102"/>
      <c r="R17" s="84"/>
      <c r="S17" s="84"/>
      <c r="T17" s="87"/>
      <c r="U17" s="87"/>
      <c r="V17" s="87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</row>
    <row r="18" spans="1:35" ht="24.6" x14ac:dyDescent="0.4">
      <c r="A18" s="75">
        <v>3</v>
      </c>
      <c r="B18" s="76"/>
      <c r="D18" s="77"/>
      <c r="E18" s="67"/>
      <c r="F18" s="67"/>
      <c r="G18" s="67"/>
      <c r="H18" s="67"/>
      <c r="I18" s="67"/>
      <c r="J18" s="67"/>
      <c r="L18" s="79" t="str">
        <f>($A$4)</f>
        <v>Németh Antal</v>
      </c>
      <c r="N18" s="80">
        <v>1</v>
      </c>
      <c r="O18" s="81" t="s">
        <v>100</v>
      </c>
      <c r="P18" s="80">
        <v>2</v>
      </c>
      <c r="Q18" s="78"/>
      <c r="R18" s="82" t="str">
        <f>($A$5)</f>
        <v>Lakner Ádám</v>
      </c>
      <c r="S18" s="67"/>
      <c r="W18" s="67"/>
      <c r="X18" s="67"/>
      <c r="Y18" s="67"/>
      <c r="Z18" s="67"/>
      <c r="AA18" s="67"/>
      <c r="AB18" s="67"/>
      <c r="AE18" s="67"/>
      <c r="AF18" s="67"/>
      <c r="AG18" s="67"/>
      <c r="AI18" s="83"/>
    </row>
    <row r="19" spans="1:35" ht="20.399999999999999" x14ac:dyDescent="0.35">
      <c r="A19" s="68"/>
      <c r="B19" s="76"/>
      <c r="E19" s="67"/>
      <c r="F19" s="67"/>
      <c r="G19" s="67"/>
      <c r="H19" s="67"/>
      <c r="I19" s="67"/>
      <c r="L19" s="79" t="str">
        <f>($A$3)</f>
        <v>Csorba Gábor</v>
      </c>
      <c r="N19" s="80">
        <v>1</v>
      </c>
      <c r="O19" s="81" t="s">
        <v>100</v>
      </c>
      <c r="P19" s="80">
        <v>1</v>
      </c>
      <c r="R19" s="82" t="str">
        <f>($A$6)</f>
        <v>Szirtes András</v>
      </c>
      <c r="S19" s="67"/>
      <c r="W19" s="67"/>
      <c r="X19" s="67"/>
      <c r="Y19" s="67"/>
      <c r="Z19" s="67"/>
      <c r="AA19" s="67"/>
      <c r="AB19" s="67"/>
      <c r="AE19" s="67"/>
      <c r="AF19" s="67"/>
      <c r="AG19" s="67"/>
      <c r="AI19" s="83"/>
    </row>
    <row r="20" spans="1:35" ht="20.399999999999999" x14ac:dyDescent="0.35">
      <c r="A20" s="68"/>
      <c r="B20" s="76"/>
      <c r="D20" s="77"/>
      <c r="E20" s="67"/>
      <c r="F20" s="67"/>
      <c r="G20" s="67"/>
      <c r="H20" s="67"/>
      <c r="I20" s="67"/>
      <c r="J20" s="67"/>
      <c r="L20" s="79" t="str">
        <f>($A$7)</f>
        <v>Horváth Réka</v>
      </c>
      <c r="N20" s="80" t="s">
        <v>129</v>
      </c>
      <c r="O20" s="81" t="s">
        <v>100</v>
      </c>
      <c r="P20" s="80" t="s">
        <v>129</v>
      </c>
      <c r="Q20" s="137"/>
      <c r="R20" s="82" t="str">
        <f>($A$8)</f>
        <v>pihen</v>
      </c>
      <c r="S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I20" s="83"/>
    </row>
    <row r="21" spans="1:35" ht="3.75" customHeight="1" x14ac:dyDescent="0.4">
      <c r="A21" s="68"/>
      <c r="B21" s="76"/>
      <c r="C21" s="85"/>
      <c r="D21" s="86"/>
      <c r="E21" s="84"/>
      <c r="F21" s="84"/>
      <c r="G21" s="84"/>
      <c r="H21" s="84"/>
      <c r="I21" s="84"/>
      <c r="J21" s="84"/>
      <c r="K21" s="87"/>
      <c r="L21" s="87"/>
      <c r="M21" s="87"/>
      <c r="N21" s="84"/>
      <c r="O21" s="102"/>
      <c r="P21" s="103"/>
      <c r="Q21" s="102"/>
      <c r="R21" s="84"/>
      <c r="S21" s="84"/>
      <c r="T21" s="87"/>
      <c r="U21" s="87"/>
      <c r="V21" s="87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</row>
    <row r="22" spans="1:35" ht="24.6" x14ac:dyDescent="0.4">
      <c r="A22" s="75">
        <v>4</v>
      </c>
      <c r="B22" s="76"/>
      <c r="D22" s="77"/>
      <c r="E22" s="67"/>
      <c r="F22" s="67"/>
      <c r="G22" s="67"/>
      <c r="H22" s="67"/>
      <c r="I22" s="67"/>
      <c r="J22" s="67"/>
      <c r="L22" s="79" t="str">
        <f>($A$6)</f>
        <v>Szirtes András</v>
      </c>
      <c r="N22" s="80">
        <v>1</v>
      </c>
      <c r="O22" s="81" t="s">
        <v>100</v>
      </c>
      <c r="P22" s="80">
        <v>0</v>
      </c>
      <c r="Q22" s="78"/>
      <c r="R22" s="82" t="str">
        <f>($A$7)</f>
        <v>Horváth Réka</v>
      </c>
      <c r="S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</row>
    <row r="23" spans="1:35" ht="20.399999999999999" x14ac:dyDescent="0.35">
      <c r="A23" s="68"/>
      <c r="B23" s="76"/>
      <c r="E23" s="67"/>
      <c r="F23" s="67"/>
      <c r="G23" s="67"/>
      <c r="H23" s="67"/>
      <c r="I23" s="67"/>
      <c r="J23" s="67"/>
      <c r="L23" s="79" t="str">
        <f>($A$4)</f>
        <v>Németh Antal</v>
      </c>
      <c r="N23" s="80" t="s">
        <v>129</v>
      </c>
      <c r="O23" s="81" t="s">
        <v>100</v>
      </c>
      <c r="P23" s="80" t="s">
        <v>129</v>
      </c>
      <c r="R23" s="82" t="str">
        <f>($A$8)</f>
        <v>pihen</v>
      </c>
      <c r="S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</row>
    <row r="24" spans="1:35" ht="20.399999999999999" x14ac:dyDescent="0.35">
      <c r="A24" s="68"/>
      <c r="B24" s="76"/>
      <c r="D24" s="77"/>
      <c r="E24" s="67"/>
      <c r="F24" s="67"/>
      <c r="G24" s="67"/>
      <c r="H24" s="67"/>
      <c r="I24" s="67"/>
      <c r="J24" s="67"/>
      <c r="L24" s="79" t="str">
        <f>($A$3)</f>
        <v>Csorba Gábor</v>
      </c>
      <c r="N24" s="80">
        <v>5</v>
      </c>
      <c r="O24" s="81" t="s">
        <v>100</v>
      </c>
      <c r="P24" s="80">
        <v>0</v>
      </c>
      <c r="Q24" s="137"/>
      <c r="R24" s="82" t="str">
        <f>($A$5)</f>
        <v>Lakner Ádám</v>
      </c>
      <c r="S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spans="1:35" ht="3.75" customHeight="1" x14ac:dyDescent="0.4">
      <c r="A25" s="68"/>
      <c r="B25" s="76"/>
      <c r="C25" s="85"/>
      <c r="D25" s="86"/>
      <c r="E25" s="84"/>
      <c r="F25" s="84"/>
      <c r="G25" s="84"/>
      <c r="H25" s="84"/>
      <c r="I25" s="84"/>
      <c r="J25" s="84"/>
      <c r="K25" s="87"/>
      <c r="L25" s="87"/>
      <c r="M25" s="87"/>
      <c r="N25" s="84"/>
      <c r="O25" s="102"/>
      <c r="P25" s="103"/>
      <c r="Q25" s="102"/>
      <c r="R25" s="84"/>
      <c r="S25" s="84"/>
      <c r="T25" s="87"/>
      <c r="U25" s="87"/>
      <c r="V25" s="87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5" ht="24.6" x14ac:dyDescent="0.4">
      <c r="A26" s="75">
        <v>5</v>
      </c>
      <c r="B26" s="76"/>
      <c r="D26" s="77"/>
      <c r="E26" s="67"/>
      <c r="F26" s="67"/>
      <c r="G26" s="67"/>
      <c r="H26" s="67"/>
      <c r="I26" s="67"/>
      <c r="J26" s="67"/>
      <c r="L26" s="79" t="str">
        <f>($A$3)</f>
        <v>Csorba Gábor</v>
      </c>
      <c r="M26" s="78"/>
      <c r="N26" s="80">
        <v>1</v>
      </c>
      <c r="O26" s="81" t="s">
        <v>100</v>
      </c>
      <c r="P26" s="80">
        <v>1</v>
      </c>
      <c r="Q26" s="67"/>
      <c r="R26" s="82" t="str">
        <f>($A$4)</f>
        <v>Németh Antal</v>
      </c>
      <c r="S26" s="67"/>
      <c r="W26" s="67"/>
      <c r="X26" s="67"/>
      <c r="Y26" s="67"/>
      <c r="Z26" s="67"/>
      <c r="AA26" s="67"/>
      <c r="AB26" s="67"/>
      <c r="AE26" s="67"/>
      <c r="AF26" s="67"/>
      <c r="AG26" s="67"/>
    </row>
    <row r="27" spans="1:35" ht="20.399999999999999" x14ac:dyDescent="0.35">
      <c r="A27" s="68"/>
      <c r="B27" s="76"/>
      <c r="E27" s="67"/>
      <c r="F27" s="67"/>
      <c r="G27" s="67"/>
      <c r="H27" s="67"/>
      <c r="I27" s="67"/>
      <c r="J27" s="67"/>
      <c r="L27" s="79" t="str">
        <f>($A$5)</f>
        <v>Lakner Ádám</v>
      </c>
      <c r="N27" s="80">
        <v>4</v>
      </c>
      <c r="O27" s="81" t="s">
        <v>100</v>
      </c>
      <c r="P27" s="80">
        <v>2</v>
      </c>
      <c r="R27" s="82" t="str">
        <f>($A$7)</f>
        <v>Horváth Réka</v>
      </c>
      <c r="S27" s="67"/>
      <c r="W27" s="67"/>
      <c r="X27" s="67"/>
      <c r="Y27" s="67"/>
      <c r="Z27" s="67"/>
      <c r="AA27" s="67"/>
      <c r="AB27" s="67"/>
      <c r="AE27" s="67"/>
      <c r="AF27" s="67"/>
      <c r="AG27" s="67"/>
    </row>
    <row r="28" spans="1:35" ht="20.399999999999999" x14ac:dyDescent="0.35">
      <c r="A28" s="68"/>
      <c r="B28" s="76"/>
      <c r="D28" s="77"/>
      <c r="E28" s="67"/>
      <c r="F28" s="67"/>
      <c r="G28" s="67"/>
      <c r="H28" s="67"/>
      <c r="I28" s="67"/>
      <c r="J28" s="67"/>
      <c r="L28" s="79" t="str">
        <f>($A$6)</f>
        <v>Szirtes András</v>
      </c>
      <c r="N28" s="80" t="s">
        <v>129</v>
      </c>
      <c r="O28" s="81" t="s">
        <v>100</v>
      </c>
      <c r="P28" s="80" t="s">
        <v>129</v>
      </c>
      <c r="Q28" s="137"/>
      <c r="R28" s="82" t="str">
        <f>($A$8)</f>
        <v>pihen</v>
      </c>
      <c r="S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</row>
    <row r="29" spans="1:35" ht="3.75" customHeight="1" x14ac:dyDescent="0.4">
      <c r="A29" s="68"/>
      <c r="B29" s="76"/>
      <c r="C29" s="85"/>
      <c r="D29" s="86"/>
      <c r="E29" s="84"/>
      <c r="F29" s="84"/>
      <c r="G29" s="84"/>
      <c r="H29" s="84"/>
      <c r="I29" s="84"/>
      <c r="J29" s="84"/>
      <c r="K29" s="87"/>
      <c r="L29" s="87"/>
      <c r="M29" s="87"/>
      <c r="N29" s="84"/>
      <c r="O29" s="102"/>
      <c r="P29" s="103"/>
      <c r="Q29" s="102"/>
      <c r="R29" s="84"/>
      <c r="S29" s="84"/>
      <c r="T29" s="87"/>
      <c r="U29" s="87"/>
      <c r="V29" s="87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</row>
    <row r="33" ht="3.75" customHeight="1" x14ac:dyDescent="0.25"/>
  </sheetData>
  <mergeCells count="7">
    <mergeCell ref="AA1:AG1"/>
    <mergeCell ref="B2:E2"/>
    <mergeCell ref="F2:I2"/>
    <mergeCell ref="J2:M2"/>
    <mergeCell ref="N2:Q2"/>
    <mergeCell ref="R2:U2"/>
    <mergeCell ref="V2:Y2"/>
  </mergeCells>
  <conditionalFormatting sqref="E4:E8 I3 I5:I8 M3:M4 M6:M8 Q3:Q5 Q7:Q8 U3:U6 U8 Y3:Y7">
    <cfRule type="cellIs" dxfId="2" priority="2" operator="equal">
      <formula>"g"</formula>
    </cfRule>
    <cfRule type="cellIs" dxfId="1" priority="3" operator="equal">
      <formula>"d"</formula>
    </cfRule>
    <cfRule type="cellIs" dxfId="0" priority="4" operator="equal">
      <formula>"v"</formula>
    </cfRule>
  </conditionalFormatting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&amp;COldal &amp;P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0"/>
  <sheetViews>
    <sheetView topLeftCell="A19" zoomScale="110" zoomScaleNormal="110" workbookViewId="0">
      <selection activeCell="C45" sqref="C45"/>
    </sheetView>
  </sheetViews>
  <sheetFormatPr defaultRowHeight="13.2" x14ac:dyDescent="0.25"/>
  <cols>
    <col min="1" max="1" width="2.88671875" style="90" customWidth="1"/>
    <col min="2" max="2" width="25.5546875" customWidth="1"/>
    <col min="3" max="3" width="5.109375" customWidth="1"/>
    <col min="4" max="4" width="2.5546875" customWidth="1"/>
    <col min="5" max="5" width="5.109375" customWidth="1"/>
    <col min="6" max="6" width="25.5546875" customWidth="1"/>
    <col min="7" max="1025" width="8.6640625" customWidth="1"/>
  </cols>
  <sheetData>
    <row r="1" spans="1:8" x14ac:dyDescent="0.25">
      <c r="A1" s="1" t="s">
        <v>130</v>
      </c>
      <c r="B1" s="1"/>
      <c r="C1" s="1"/>
      <c r="D1" s="1"/>
      <c r="E1" s="1"/>
      <c r="F1" s="1"/>
      <c r="G1" s="140"/>
      <c r="H1" s="140"/>
    </row>
    <row r="2" spans="1:8" x14ac:dyDescent="0.25">
      <c r="A2" s="90">
        <v>1</v>
      </c>
      <c r="B2" s="90" t="s">
        <v>131</v>
      </c>
      <c r="C2" s="90"/>
      <c r="D2" s="90" t="s">
        <v>132</v>
      </c>
      <c r="E2" s="90"/>
      <c r="F2" s="90" t="s">
        <v>133</v>
      </c>
    </row>
    <row r="3" spans="1:8" x14ac:dyDescent="0.25">
      <c r="B3" s="90" t="s">
        <v>117</v>
      </c>
      <c r="C3" s="141">
        <v>0</v>
      </c>
      <c r="D3" s="90"/>
      <c r="E3" s="141">
        <v>1</v>
      </c>
      <c r="F3" s="90" t="s">
        <v>118</v>
      </c>
    </row>
    <row r="4" spans="1:8" x14ac:dyDescent="0.25">
      <c r="A4" s="90">
        <v>2</v>
      </c>
      <c r="B4" s="90" t="s">
        <v>134</v>
      </c>
      <c r="C4" s="141"/>
      <c r="D4" s="90" t="s">
        <v>132</v>
      </c>
      <c r="E4" s="141"/>
      <c r="F4" s="90" t="s">
        <v>135</v>
      </c>
    </row>
    <row r="5" spans="1:8" x14ac:dyDescent="0.25">
      <c r="B5" s="90" t="s">
        <v>52</v>
      </c>
      <c r="C5" s="141">
        <v>7</v>
      </c>
      <c r="D5" s="90"/>
      <c r="E5" s="141">
        <v>0</v>
      </c>
      <c r="F5" s="90" t="s">
        <v>21</v>
      </c>
    </row>
    <row r="6" spans="1:8" x14ac:dyDescent="0.25">
      <c r="A6" s="90">
        <v>3</v>
      </c>
      <c r="B6" s="90" t="s">
        <v>136</v>
      </c>
      <c r="C6" s="141"/>
      <c r="D6" s="90" t="s">
        <v>132</v>
      </c>
      <c r="E6" s="141"/>
      <c r="F6" s="90" t="s">
        <v>137</v>
      </c>
    </row>
    <row r="7" spans="1:8" x14ac:dyDescent="0.25">
      <c r="B7" s="90" t="s">
        <v>58</v>
      </c>
      <c r="C7" s="141">
        <v>1</v>
      </c>
      <c r="D7" s="90"/>
      <c r="E7" s="141">
        <v>0</v>
      </c>
      <c r="F7" s="90" t="s">
        <v>22</v>
      </c>
    </row>
    <row r="8" spans="1:8" x14ac:dyDescent="0.25">
      <c r="A8" s="90">
        <v>4</v>
      </c>
      <c r="B8" s="90" t="s">
        <v>138</v>
      </c>
      <c r="C8" s="141"/>
      <c r="D8" s="90" t="s">
        <v>132</v>
      </c>
      <c r="E8" s="141"/>
      <c r="F8" s="90" t="s">
        <v>139</v>
      </c>
    </row>
    <row r="9" spans="1:8" x14ac:dyDescent="0.25">
      <c r="B9" s="90" t="s">
        <v>15</v>
      </c>
      <c r="C9" s="141">
        <v>6</v>
      </c>
      <c r="D9" s="90"/>
      <c r="E9" s="141">
        <v>1</v>
      </c>
      <c r="F9" s="90" t="s">
        <v>59</v>
      </c>
    </row>
    <row r="10" spans="1:8" x14ac:dyDescent="0.25">
      <c r="A10" s="90">
        <v>5</v>
      </c>
      <c r="B10" s="90" t="s">
        <v>140</v>
      </c>
      <c r="C10" s="141"/>
      <c r="D10" s="90" t="s">
        <v>132</v>
      </c>
      <c r="E10" s="141"/>
      <c r="F10" s="90" t="s">
        <v>141</v>
      </c>
    </row>
    <row r="11" spans="1:8" x14ac:dyDescent="0.25">
      <c r="B11" s="90" t="s">
        <v>56</v>
      </c>
      <c r="C11" s="141">
        <v>1</v>
      </c>
      <c r="D11" s="90"/>
      <c r="E11" s="141">
        <v>0</v>
      </c>
      <c r="F11" s="90" t="s">
        <v>45</v>
      </c>
    </row>
    <row r="12" spans="1:8" x14ac:dyDescent="0.25">
      <c r="A12" s="90">
        <v>6</v>
      </c>
      <c r="B12" s="90" t="s">
        <v>142</v>
      </c>
      <c r="C12" s="141"/>
      <c r="D12" s="90" t="s">
        <v>132</v>
      </c>
      <c r="E12" s="141"/>
      <c r="F12" s="90" t="s">
        <v>143</v>
      </c>
    </row>
    <row r="13" spans="1:8" x14ac:dyDescent="0.25">
      <c r="B13" s="90" t="s">
        <v>23</v>
      </c>
      <c r="C13" s="141">
        <v>0</v>
      </c>
      <c r="D13" s="90"/>
      <c r="E13" s="141">
        <v>0</v>
      </c>
      <c r="F13" s="90" t="s">
        <v>16</v>
      </c>
    </row>
    <row r="14" spans="1:8" x14ac:dyDescent="0.25">
      <c r="A14" s="90">
        <v>7</v>
      </c>
      <c r="B14" s="90" t="s">
        <v>144</v>
      </c>
      <c r="C14" s="141"/>
      <c r="D14" s="90" t="s">
        <v>132</v>
      </c>
      <c r="E14" s="141"/>
      <c r="F14" s="90" t="s">
        <v>145</v>
      </c>
    </row>
    <row r="15" spans="1:8" x14ac:dyDescent="0.25">
      <c r="B15" s="90" t="s">
        <v>42</v>
      </c>
      <c r="C15" s="141">
        <v>0</v>
      </c>
      <c r="D15" s="90"/>
      <c r="E15" s="141">
        <v>0</v>
      </c>
      <c r="F15" s="90" t="s">
        <v>26</v>
      </c>
    </row>
    <row r="16" spans="1:8" x14ac:dyDescent="0.25">
      <c r="A16" s="90">
        <v>8</v>
      </c>
      <c r="B16" s="90" t="s">
        <v>146</v>
      </c>
      <c r="C16" s="141"/>
      <c r="D16" s="90" t="s">
        <v>132</v>
      </c>
      <c r="E16" s="141"/>
      <c r="F16" s="90" t="s">
        <v>147</v>
      </c>
    </row>
    <row r="17" spans="1:8" x14ac:dyDescent="0.25">
      <c r="B17" s="90" t="s">
        <v>78</v>
      </c>
      <c r="C17" s="141">
        <v>1</v>
      </c>
      <c r="D17" s="90"/>
      <c r="E17" s="141">
        <v>2</v>
      </c>
      <c r="F17" s="90" t="s">
        <v>77</v>
      </c>
    </row>
    <row r="18" spans="1:8" x14ac:dyDescent="0.25">
      <c r="C18" s="142"/>
    </row>
    <row r="19" spans="1:8" x14ac:dyDescent="0.25">
      <c r="A19" s="1" t="s">
        <v>148</v>
      </c>
      <c r="B19" s="1"/>
      <c r="C19" s="1"/>
      <c r="D19" s="1"/>
      <c r="E19" s="1"/>
      <c r="F19" s="1"/>
      <c r="G19" s="140"/>
      <c r="H19" s="140"/>
    </row>
    <row r="20" spans="1:8" x14ac:dyDescent="0.25">
      <c r="A20" s="90" t="s">
        <v>108</v>
      </c>
      <c r="B20" s="143" t="s">
        <v>149</v>
      </c>
      <c r="C20" s="90"/>
      <c r="D20" s="90" t="s">
        <v>132</v>
      </c>
      <c r="E20" s="90"/>
      <c r="F20" s="143" t="s">
        <v>150</v>
      </c>
    </row>
    <row r="21" spans="1:8" x14ac:dyDescent="0.25">
      <c r="B21" s="90" t="s">
        <v>118</v>
      </c>
      <c r="C21" s="141">
        <v>0</v>
      </c>
      <c r="D21" s="90"/>
      <c r="E21" s="141">
        <v>0</v>
      </c>
      <c r="F21" s="90" t="s">
        <v>23</v>
      </c>
    </row>
    <row r="22" spans="1:8" x14ac:dyDescent="0.25">
      <c r="A22" s="90" t="s">
        <v>109</v>
      </c>
      <c r="B22" s="143" t="s">
        <v>151</v>
      </c>
      <c r="C22" s="141"/>
      <c r="D22" s="90" t="s">
        <v>132</v>
      </c>
      <c r="E22" s="141"/>
      <c r="F22" s="143" t="s">
        <v>152</v>
      </c>
    </row>
    <row r="23" spans="1:8" x14ac:dyDescent="0.25">
      <c r="B23" s="90" t="s">
        <v>52</v>
      </c>
      <c r="C23" s="141">
        <v>1</v>
      </c>
      <c r="D23" s="90"/>
      <c r="E23" s="141">
        <v>1</v>
      </c>
      <c r="F23" s="90" t="s">
        <v>56</v>
      </c>
    </row>
    <row r="24" spans="1:8" x14ac:dyDescent="0.25">
      <c r="A24" s="90" t="s">
        <v>110</v>
      </c>
      <c r="B24" s="143" t="s">
        <v>153</v>
      </c>
      <c r="C24" s="141"/>
      <c r="D24" s="90" t="s">
        <v>132</v>
      </c>
      <c r="E24" s="141"/>
      <c r="F24" s="143" t="s">
        <v>154</v>
      </c>
    </row>
    <row r="25" spans="1:8" x14ac:dyDescent="0.25">
      <c r="B25" s="90" t="s">
        <v>58</v>
      </c>
      <c r="C25" s="141">
        <v>1</v>
      </c>
      <c r="D25" s="90"/>
      <c r="E25" s="141">
        <v>2</v>
      </c>
      <c r="F25" s="90" t="s">
        <v>77</v>
      </c>
    </row>
    <row r="26" spans="1:8" x14ac:dyDescent="0.25">
      <c r="A26" s="90" t="s">
        <v>111</v>
      </c>
      <c r="B26" s="143" t="s">
        <v>155</v>
      </c>
      <c r="C26" s="141"/>
      <c r="D26" s="90" t="s">
        <v>132</v>
      </c>
      <c r="E26" s="141"/>
      <c r="F26" s="143" t="s">
        <v>156</v>
      </c>
    </row>
    <row r="27" spans="1:8" x14ac:dyDescent="0.25">
      <c r="B27" s="90" t="s">
        <v>15</v>
      </c>
      <c r="C27" s="141">
        <v>2</v>
      </c>
      <c r="E27" s="141">
        <v>2</v>
      </c>
      <c r="F27" s="90" t="s">
        <v>42</v>
      </c>
    </row>
    <row r="29" spans="1:8" x14ac:dyDescent="0.25">
      <c r="A29" s="1" t="s">
        <v>157</v>
      </c>
      <c r="B29" s="1"/>
      <c r="C29" s="1"/>
      <c r="D29" s="1"/>
      <c r="E29" s="1"/>
      <c r="F29" s="1"/>
      <c r="G29" s="140"/>
      <c r="H29" s="140"/>
    </row>
    <row r="30" spans="1:8" x14ac:dyDescent="0.25">
      <c r="B30" s="143" t="s">
        <v>158</v>
      </c>
      <c r="C30" s="90"/>
      <c r="D30" s="90" t="s">
        <v>132</v>
      </c>
      <c r="E30" s="90"/>
      <c r="F30" s="143" t="s">
        <v>159</v>
      </c>
    </row>
    <row r="31" spans="1:8" x14ac:dyDescent="0.25">
      <c r="B31" s="90" t="s">
        <v>23</v>
      </c>
      <c r="C31" s="141">
        <v>1</v>
      </c>
      <c r="D31" s="90"/>
      <c r="E31" s="141">
        <v>1</v>
      </c>
      <c r="F31" s="90" t="s">
        <v>15</v>
      </c>
      <c r="G31" t="s">
        <v>160</v>
      </c>
    </row>
    <row r="32" spans="1:8" x14ac:dyDescent="0.25">
      <c r="B32" s="143" t="s">
        <v>161</v>
      </c>
      <c r="C32" s="141"/>
      <c r="D32" s="90" t="s">
        <v>132</v>
      </c>
      <c r="E32" s="141"/>
      <c r="F32" s="143" t="s">
        <v>162</v>
      </c>
    </row>
    <row r="33" spans="1:8" x14ac:dyDescent="0.25">
      <c r="B33" s="90" t="s">
        <v>52</v>
      </c>
      <c r="C33" s="144">
        <v>0</v>
      </c>
      <c r="E33" s="141">
        <v>1</v>
      </c>
      <c r="F33" s="90" t="s">
        <v>77</v>
      </c>
    </row>
    <row r="36" spans="1:8" x14ac:dyDescent="0.25">
      <c r="A36" s="1" t="s">
        <v>163</v>
      </c>
      <c r="B36" s="1"/>
      <c r="C36" s="1"/>
      <c r="D36" s="1"/>
      <c r="E36" s="1"/>
      <c r="F36" s="1"/>
      <c r="G36" s="140"/>
      <c r="H36" s="140"/>
    </row>
    <row r="37" spans="1:8" x14ac:dyDescent="0.25">
      <c r="B37" s="90" t="s">
        <v>23</v>
      </c>
      <c r="C37" s="141">
        <v>0</v>
      </c>
      <c r="D37" s="90"/>
      <c r="E37" s="141">
        <v>1</v>
      </c>
      <c r="F37" s="90" t="s">
        <v>77</v>
      </c>
    </row>
    <row r="38" spans="1:8" x14ac:dyDescent="0.25">
      <c r="B38" s="90"/>
      <c r="C38" s="142"/>
      <c r="E38" s="142"/>
      <c r="F38" s="90"/>
    </row>
    <row r="39" spans="1:8" x14ac:dyDescent="0.25">
      <c r="A39" s="1" t="s">
        <v>164</v>
      </c>
      <c r="B39" s="1"/>
      <c r="C39" s="1"/>
      <c r="D39" s="1"/>
      <c r="E39" s="1"/>
      <c r="F39" s="1"/>
      <c r="G39" s="1"/>
      <c r="H39" s="1"/>
    </row>
    <row r="40" spans="1:8" x14ac:dyDescent="0.25">
      <c r="B40" s="90" t="s">
        <v>15</v>
      </c>
      <c r="C40" s="141">
        <v>0</v>
      </c>
      <c r="D40" s="90"/>
      <c r="E40" s="141">
        <v>0</v>
      </c>
      <c r="F40" s="90" t="s">
        <v>52</v>
      </c>
      <c r="G40" t="s">
        <v>165</v>
      </c>
    </row>
  </sheetData>
  <mergeCells count="5">
    <mergeCell ref="A1:F1"/>
    <mergeCell ref="A19:F19"/>
    <mergeCell ref="A29:F29"/>
    <mergeCell ref="A36:F36"/>
    <mergeCell ref="A39:H39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&amp;COldal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K338"/>
  <sheetViews>
    <sheetView topLeftCell="A229" zoomScale="110" zoomScaleNormal="110" workbookViewId="0">
      <selection activeCell="B293" sqref="B293"/>
    </sheetView>
  </sheetViews>
  <sheetFormatPr defaultRowHeight="13.2" x14ac:dyDescent="0.25"/>
  <cols>
    <col min="1" max="1" width="11.5546875" style="145"/>
    <col min="2" max="2" width="5.6640625" style="146" customWidth="1"/>
    <col min="3" max="3" width="15.5546875" style="147" customWidth="1"/>
    <col min="4" max="4" width="11.5546875" style="148"/>
    <col min="5" max="5" width="1.5546875" style="146" customWidth="1"/>
    <col min="6" max="6" width="11.5546875" style="148"/>
    <col min="7" max="7" width="23.6640625" style="147" customWidth="1"/>
    <col min="8" max="1025" width="9.109375" style="147" customWidth="1"/>
  </cols>
  <sheetData>
    <row r="1" spans="1:27" ht="9.9" customHeight="1" x14ac:dyDescent="0.25">
      <c r="A1" s="145" t="s">
        <v>166</v>
      </c>
      <c r="C1" s="149"/>
      <c r="D1" s="150"/>
      <c r="E1" s="151"/>
      <c r="F1" s="152"/>
      <c r="G1" s="149"/>
      <c r="H1" s="149"/>
      <c r="I1" s="153"/>
      <c r="J1" s="153"/>
      <c r="K1" s="154"/>
      <c r="L1" s="155"/>
      <c r="M1" s="154"/>
      <c r="N1" s="156"/>
      <c r="O1" s="157"/>
      <c r="P1" s="156"/>
      <c r="Q1" s="153"/>
      <c r="R1" s="153"/>
      <c r="S1" s="153"/>
      <c r="T1" s="153"/>
      <c r="U1" s="153"/>
      <c r="V1" s="153"/>
      <c r="W1" s="154"/>
      <c r="X1" s="153"/>
      <c r="Y1" s="153"/>
      <c r="Z1" s="153"/>
      <c r="AA1" s="153"/>
    </row>
    <row r="2" spans="1:27" ht="9.9" customHeight="1" x14ac:dyDescent="0.25">
      <c r="A2" s="145">
        <v>0.41666666666666702</v>
      </c>
      <c r="B2" s="146">
        <v>1</v>
      </c>
      <c r="C2" s="149" t="s">
        <v>70</v>
      </c>
      <c r="D2" s="150">
        <v>3</v>
      </c>
      <c r="E2" s="151" t="s">
        <v>100</v>
      </c>
      <c r="F2" s="152">
        <v>1</v>
      </c>
      <c r="G2" s="149" t="s">
        <v>117</v>
      </c>
      <c r="H2" s="149"/>
      <c r="I2" s="153"/>
      <c r="J2" s="153"/>
      <c r="K2" s="154"/>
      <c r="L2" s="155">
        <f>($A$4)</f>
        <v>0</v>
      </c>
      <c r="M2" s="154"/>
      <c r="N2" s="156" t="s">
        <v>129</v>
      </c>
      <c r="O2" s="157" t="s">
        <v>100</v>
      </c>
      <c r="P2" s="156" t="s">
        <v>129</v>
      </c>
      <c r="Q2" s="153"/>
      <c r="R2" s="153">
        <f>($A$10)</f>
        <v>0</v>
      </c>
      <c r="S2" s="153"/>
      <c r="T2" s="153"/>
      <c r="U2" s="153"/>
      <c r="V2" s="153"/>
      <c r="W2" s="154"/>
      <c r="X2" s="153"/>
      <c r="Y2" s="153"/>
      <c r="Z2" s="153"/>
      <c r="AA2" s="153"/>
    </row>
    <row r="3" spans="1:27" ht="9.9" customHeight="1" x14ac:dyDescent="0.25">
      <c r="B3" s="146">
        <v>2</v>
      </c>
      <c r="C3" s="158" t="s">
        <v>67</v>
      </c>
      <c r="D3" s="159">
        <v>1</v>
      </c>
      <c r="E3" s="151" t="s">
        <v>100</v>
      </c>
      <c r="F3" s="152">
        <v>0</v>
      </c>
      <c r="G3" s="149" t="s">
        <v>72</v>
      </c>
      <c r="H3" s="149"/>
      <c r="I3" s="153"/>
      <c r="J3" s="153"/>
      <c r="L3" s="155">
        <f>($A$5)</f>
        <v>0</v>
      </c>
      <c r="N3" s="156" t="s">
        <v>129</v>
      </c>
      <c r="O3" s="157" t="s">
        <v>100</v>
      </c>
      <c r="P3" s="156" t="s">
        <v>129</v>
      </c>
      <c r="R3" s="153">
        <f>($A$9)</f>
        <v>0</v>
      </c>
      <c r="S3" s="153"/>
      <c r="V3" s="153"/>
    </row>
    <row r="4" spans="1:27" ht="9.9" customHeight="1" x14ac:dyDescent="0.25">
      <c r="B4" s="146">
        <v>3</v>
      </c>
      <c r="C4" s="158" t="s">
        <v>60</v>
      </c>
      <c r="D4" s="150">
        <v>0</v>
      </c>
      <c r="E4" s="151" t="s">
        <v>100</v>
      </c>
      <c r="F4" s="152">
        <v>0</v>
      </c>
      <c r="G4" s="149" t="s">
        <v>89</v>
      </c>
      <c r="H4" s="149"/>
      <c r="I4" s="153"/>
      <c r="J4" s="153"/>
      <c r="L4" s="155">
        <f>($A$6)</f>
        <v>0</v>
      </c>
      <c r="N4" s="156" t="s">
        <v>129</v>
      </c>
      <c r="O4" s="157" t="s">
        <v>100</v>
      </c>
      <c r="P4" s="156" t="s">
        <v>129</v>
      </c>
      <c r="Q4" s="153"/>
      <c r="R4" s="153">
        <f>($A$8)</f>
        <v>0</v>
      </c>
      <c r="S4" s="153"/>
      <c r="V4" s="153"/>
    </row>
    <row r="5" spans="1:27" ht="9.9" customHeight="1" x14ac:dyDescent="0.25">
      <c r="B5" s="146">
        <v>4</v>
      </c>
      <c r="C5" s="158" t="s">
        <v>126</v>
      </c>
      <c r="D5" s="159">
        <v>1</v>
      </c>
      <c r="E5" s="151" t="s">
        <v>100</v>
      </c>
      <c r="F5" s="152">
        <v>2</v>
      </c>
      <c r="G5" s="149" t="s">
        <v>118</v>
      </c>
      <c r="H5" s="149"/>
      <c r="I5" s="153"/>
      <c r="J5" s="153"/>
      <c r="L5" s="155">
        <f>($A$7)</f>
        <v>0</v>
      </c>
      <c r="N5" s="156" t="s">
        <v>129</v>
      </c>
      <c r="O5" s="157" t="s">
        <v>100</v>
      </c>
      <c r="P5" s="156" t="s">
        <v>129</v>
      </c>
      <c r="R5" s="153">
        <f>($A$11)</f>
        <v>0</v>
      </c>
      <c r="S5" s="153"/>
      <c r="V5" s="153"/>
    </row>
    <row r="6" spans="1:27" ht="9.9" customHeight="1" x14ac:dyDescent="0.25">
      <c r="B6" s="146">
        <v>5</v>
      </c>
      <c r="C6" s="158" t="s">
        <v>83</v>
      </c>
      <c r="D6" s="159">
        <v>1</v>
      </c>
      <c r="E6" s="151" t="s">
        <v>100</v>
      </c>
      <c r="F6" s="159">
        <v>1</v>
      </c>
      <c r="G6" s="149" t="s">
        <v>88</v>
      </c>
      <c r="H6" s="158"/>
    </row>
    <row r="7" spans="1:27" ht="9.9" customHeight="1" x14ac:dyDescent="0.25">
      <c r="B7" s="146">
        <v>6</v>
      </c>
      <c r="C7" s="158" t="s">
        <v>86</v>
      </c>
      <c r="D7" s="159">
        <v>4</v>
      </c>
      <c r="E7" s="151" t="s">
        <v>100</v>
      </c>
      <c r="F7" s="159">
        <v>1</v>
      </c>
      <c r="G7" s="149" t="s">
        <v>14</v>
      </c>
      <c r="H7" s="158"/>
    </row>
    <row r="8" spans="1:27" ht="9.9" customHeight="1" x14ac:dyDescent="0.25">
      <c r="B8" s="146">
        <v>7</v>
      </c>
      <c r="C8" s="158" t="s">
        <v>35</v>
      </c>
      <c r="D8" s="159">
        <v>1</v>
      </c>
      <c r="E8" s="151" t="s">
        <v>100</v>
      </c>
      <c r="F8" s="159">
        <v>1</v>
      </c>
      <c r="G8" s="149" t="s">
        <v>42</v>
      </c>
      <c r="H8" s="158"/>
    </row>
    <row r="9" spans="1:27" ht="9.9" customHeight="1" x14ac:dyDescent="0.25">
      <c r="B9" s="146">
        <v>8</v>
      </c>
      <c r="C9" s="158" t="s">
        <v>75</v>
      </c>
      <c r="D9" s="159">
        <v>1</v>
      </c>
      <c r="E9" s="151" t="s">
        <v>100</v>
      </c>
      <c r="F9" s="159">
        <v>0</v>
      </c>
      <c r="G9" s="149" t="s">
        <v>15</v>
      </c>
      <c r="H9" s="158"/>
    </row>
    <row r="10" spans="1:27" ht="9.9" customHeight="1" x14ac:dyDescent="0.25">
      <c r="B10" s="146">
        <v>9</v>
      </c>
      <c r="C10" s="158" t="s">
        <v>85</v>
      </c>
      <c r="D10" s="159">
        <v>1</v>
      </c>
      <c r="E10" s="151" t="s">
        <v>100</v>
      </c>
      <c r="F10" s="159">
        <v>0</v>
      </c>
      <c r="G10" s="149" t="s">
        <v>13</v>
      </c>
      <c r="H10" s="158"/>
    </row>
    <row r="11" spans="1:27" ht="9.9" customHeight="1" x14ac:dyDescent="0.25">
      <c r="B11" s="146">
        <v>10</v>
      </c>
      <c r="C11" s="158" t="s">
        <v>29</v>
      </c>
      <c r="D11" s="159">
        <v>0</v>
      </c>
      <c r="E11" s="151" t="s">
        <v>100</v>
      </c>
      <c r="F11" s="159">
        <v>0</v>
      </c>
      <c r="G11" s="149" t="s">
        <v>46</v>
      </c>
      <c r="H11" s="158"/>
    </row>
    <row r="12" spans="1:27" ht="9.9" customHeight="1" x14ac:dyDescent="0.25">
      <c r="B12" s="146">
        <v>11</v>
      </c>
      <c r="C12" s="158" t="s">
        <v>48</v>
      </c>
      <c r="D12" s="159">
        <v>2</v>
      </c>
      <c r="E12" s="151" t="s">
        <v>100</v>
      </c>
      <c r="F12" s="159">
        <v>1</v>
      </c>
      <c r="G12" s="149" t="s">
        <v>62</v>
      </c>
      <c r="H12" s="158"/>
    </row>
    <row r="13" spans="1:27" ht="9.9" customHeight="1" x14ac:dyDescent="0.25">
      <c r="B13" s="146">
        <v>12</v>
      </c>
      <c r="C13" s="158" t="s">
        <v>73</v>
      </c>
      <c r="D13" s="159">
        <v>1</v>
      </c>
      <c r="E13" s="151" t="s">
        <v>100</v>
      </c>
      <c r="F13" s="160">
        <v>0</v>
      </c>
      <c r="G13" s="149" t="s">
        <v>167</v>
      </c>
      <c r="H13" s="158"/>
    </row>
    <row r="14" spans="1:27" ht="9.9" customHeight="1" x14ac:dyDescent="0.25">
      <c r="B14" s="146">
        <v>13</v>
      </c>
      <c r="C14" s="158" t="s">
        <v>64</v>
      </c>
      <c r="D14" s="159">
        <v>6</v>
      </c>
      <c r="E14" s="151" t="s">
        <v>100</v>
      </c>
      <c r="F14" s="159">
        <v>1</v>
      </c>
      <c r="G14" s="149" t="s">
        <v>77</v>
      </c>
      <c r="H14" s="158"/>
    </row>
    <row r="15" spans="1:27" ht="9.9" customHeight="1" x14ac:dyDescent="0.25">
      <c r="B15" s="146">
        <v>14</v>
      </c>
      <c r="C15" s="158" t="s">
        <v>31</v>
      </c>
      <c r="D15" s="159">
        <v>3</v>
      </c>
      <c r="E15" s="151" t="s">
        <v>100</v>
      </c>
      <c r="F15" s="159">
        <v>0</v>
      </c>
      <c r="G15" s="149" t="s">
        <v>41</v>
      </c>
      <c r="H15" s="158"/>
    </row>
    <row r="16" spans="1:27" ht="9.9" customHeight="1" x14ac:dyDescent="0.25">
      <c r="B16" s="146">
        <v>15</v>
      </c>
      <c r="C16" s="158" t="s">
        <v>71</v>
      </c>
      <c r="D16" s="159">
        <v>1</v>
      </c>
      <c r="E16" s="151" t="s">
        <v>100</v>
      </c>
      <c r="F16" s="159">
        <v>0</v>
      </c>
      <c r="G16" s="149" t="s">
        <v>66</v>
      </c>
      <c r="H16" s="158"/>
    </row>
    <row r="17" spans="1:8" ht="9.9" customHeight="1" x14ac:dyDescent="0.25">
      <c r="B17" s="146">
        <v>16</v>
      </c>
      <c r="C17" s="158" t="s">
        <v>11</v>
      </c>
      <c r="D17" s="159">
        <v>0</v>
      </c>
      <c r="E17" s="151" t="s">
        <v>100</v>
      </c>
      <c r="F17" s="159">
        <v>0</v>
      </c>
      <c r="G17" s="149" t="s">
        <v>50</v>
      </c>
      <c r="H17" s="158"/>
    </row>
    <row r="18" spans="1:8" ht="9.9" customHeight="1" x14ac:dyDescent="0.25">
      <c r="B18" s="146">
        <v>17</v>
      </c>
      <c r="C18" s="158" t="s">
        <v>20</v>
      </c>
      <c r="D18" s="159">
        <v>1</v>
      </c>
      <c r="E18" s="151" t="s">
        <v>100</v>
      </c>
      <c r="F18" s="159">
        <v>2</v>
      </c>
      <c r="G18" s="149" t="s">
        <v>17</v>
      </c>
      <c r="H18" s="158"/>
    </row>
    <row r="19" spans="1:8" ht="9.9" customHeight="1" x14ac:dyDescent="0.25">
      <c r="B19" s="146">
        <v>18</v>
      </c>
      <c r="C19" s="158" t="s">
        <v>21</v>
      </c>
      <c r="D19" s="159">
        <v>3</v>
      </c>
      <c r="E19" s="151" t="s">
        <v>100</v>
      </c>
      <c r="F19" s="159">
        <v>0</v>
      </c>
      <c r="G19" s="149" t="s">
        <v>78</v>
      </c>
      <c r="H19" s="158"/>
    </row>
    <row r="21" spans="1:8" ht="9.9" customHeight="1" x14ac:dyDescent="0.25">
      <c r="A21" s="145">
        <v>0.44444444444444398</v>
      </c>
      <c r="B21" s="146">
        <v>1</v>
      </c>
      <c r="C21" s="158" t="s">
        <v>64</v>
      </c>
      <c r="D21" s="148">
        <v>2</v>
      </c>
      <c r="E21" s="151" t="s">
        <v>100</v>
      </c>
      <c r="F21" s="148">
        <v>0</v>
      </c>
      <c r="G21" s="149" t="s">
        <v>50</v>
      </c>
    </row>
    <row r="22" spans="1:8" ht="9.9" customHeight="1" x14ac:dyDescent="0.25">
      <c r="B22" s="146">
        <v>2</v>
      </c>
      <c r="C22" s="158" t="s">
        <v>31</v>
      </c>
      <c r="D22" s="148">
        <v>2</v>
      </c>
      <c r="E22" s="151" t="s">
        <v>100</v>
      </c>
      <c r="F22" s="148">
        <v>0</v>
      </c>
      <c r="G22" s="149" t="s">
        <v>11</v>
      </c>
    </row>
    <row r="23" spans="1:8" ht="9.9" customHeight="1" x14ac:dyDescent="0.25">
      <c r="B23" s="146">
        <v>3</v>
      </c>
      <c r="C23" s="158" t="s">
        <v>71</v>
      </c>
      <c r="D23" s="148">
        <v>6</v>
      </c>
      <c r="E23" s="151" t="s">
        <v>100</v>
      </c>
      <c r="F23" s="148">
        <v>0</v>
      </c>
      <c r="G23" s="149" t="s">
        <v>77</v>
      </c>
    </row>
    <row r="24" spans="1:8" ht="9.9" customHeight="1" x14ac:dyDescent="0.25">
      <c r="B24" s="146">
        <v>4</v>
      </c>
      <c r="C24" s="158" t="s">
        <v>66</v>
      </c>
      <c r="D24" s="148">
        <v>0</v>
      </c>
      <c r="E24" s="151" t="s">
        <v>100</v>
      </c>
      <c r="F24" s="148">
        <v>1</v>
      </c>
      <c r="G24" s="149" t="s">
        <v>41</v>
      </c>
    </row>
    <row r="25" spans="1:8" ht="9.9" customHeight="1" x14ac:dyDescent="0.25">
      <c r="B25" s="146">
        <v>5</v>
      </c>
      <c r="C25" s="158" t="s">
        <v>70</v>
      </c>
      <c r="D25" s="148">
        <v>2</v>
      </c>
      <c r="E25" s="151" t="s">
        <v>100</v>
      </c>
      <c r="F25" s="148">
        <v>0</v>
      </c>
      <c r="G25" s="149" t="s">
        <v>72</v>
      </c>
    </row>
    <row r="26" spans="1:8" ht="9.9" customHeight="1" x14ac:dyDescent="0.25">
      <c r="B26" s="146">
        <v>6</v>
      </c>
      <c r="C26" s="158" t="s">
        <v>67</v>
      </c>
      <c r="D26" s="148">
        <v>3</v>
      </c>
      <c r="E26" s="151" t="s">
        <v>100</v>
      </c>
      <c r="F26" s="148">
        <v>2</v>
      </c>
      <c r="G26" s="149" t="s">
        <v>89</v>
      </c>
    </row>
    <row r="27" spans="1:8" ht="9.9" customHeight="1" x14ac:dyDescent="0.25">
      <c r="B27" s="146">
        <v>7</v>
      </c>
      <c r="C27" s="158" t="s">
        <v>60</v>
      </c>
      <c r="D27" s="148">
        <v>1</v>
      </c>
      <c r="E27" s="151" t="s">
        <v>100</v>
      </c>
      <c r="F27" s="148">
        <v>0</v>
      </c>
      <c r="G27" s="149" t="s">
        <v>126</v>
      </c>
    </row>
    <row r="28" spans="1:8" ht="9.9" customHeight="1" x14ac:dyDescent="0.25">
      <c r="B28" s="146">
        <v>8</v>
      </c>
      <c r="C28" s="158" t="s">
        <v>117</v>
      </c>
      <c r="D28" s="148">
        <v>0</v>
      </c>
      <c r="E28" s="151" t="s">
        <v>100</v>
      </c>
      <c r="F28" s="148">
        <v>1</v>
      </c>
      <c r="G28" s="149" t="s">
        <v>118</v>
      </c>
    </row>
    <row r="29" spans="1:8" ht="9.9" customHeight="1" x14ac:dyDescent="0.25">
      <c r="B29" s="146">
        <v>9</v>
      </c>
      <c r="C29" s="158" t="s">
        <v>83</v>
      </c>
      <c r="D29" s="148">
        <v>0</v>
      </c>
      <c r="E29" s="151" t="s">
        <v>100</v>
      </c>
      <c r="F29" s="148">
        <v>0</v>
      </c>
      <c r="G29" s="149" t="s">
        <v>35</v>
      </c>
    </row>
    <row r="30" spans="1:8" ht="9.9" customHeight="1" x14ac:dyDescent="0.25">
      <c r="B30" s="146">
        <v>10</v>
      </c>
      <c r="C30" s="158" t="s">
        <v>86</v>
      </c>
      <c r="D30" s="148">
        <v>0</v>
      </c>
      <c r="E30" s="151" t="s">
        <v>100</v>
      </c>
      <c r="F30" s="148">
        <v>1</v>
      </c>
      <c r="G30" s="149" t="s">
        <v>88</v>
      </c>
    </row>
    <row r="31" spans="1:8" ht="9.9" customHeight="1" x14ac:dyDescent="0.25">
      <c r="B31" s="146">
        <v>11</v>
      </c>
      <c r="C31" s="158" t="s">
        <v>14</v>
      </c>
      <c r="D31" s="148">
        <v>1</v>
      </c>
      <c r="E31" s="151" t="s">
        <v>100</v>
      </c>
      <c r="F31" s="148">
        <v>0</v>
      </c>
      <c r="G31" s="149" t="s">
        <v>15</v>
      </c>
    </row>
    <row r="32" spans="1:8" ht="9.9" customHeight="1" x14ac:dyDescent="0.25">
      <c r="B32" s="146">
        <v>12</v>
      </c>
      <c r="C32" s="158" t="s">
        <v>75</v>
      </c>
      <c r="D32" s="148">
        <v>2</v>
      </c>
      <c r="E32" s="151" t="s">
        <v>100</v>
      </c>
      <c r="F32" s="148">
        <v>0</v>
      </c>
      <c r="G32" s="149" t="s">
        <v>42</v>
      </c>
    </row>
    <row r="33" spans="1:7" ht="9.9" customHeight="1" x14ac:dyDescent="0.25">
      <c r="B33" s="146">
        <v>13</v>
      </c>
      <c r="C33" s="158" t="s">
        <v>85</v>
      </c>
      <c r="D33" s="148">
        <v>1</v>
      </c>
      <c r="E33" s="151" t="s">
        <v>100</v>
      </c>
      <c r="F33" s="161">
        <v>0</v>
      </c>
      <c r="G33" s="149" t="s">
        <v>43</v>
      </c>
    </row>
    <row r="34" spans="1:7" ht="9.9" customHeight="1" x14ac:dyDescent="0.25">
      <c r="B34" s="146">
        <v>14</v>
      </c>
      <c r="C34" s="158" t="s">
        <v>29</v>
      </c>
      <c r="D34" s="148">
        <v>2</v>
      </c>
      <c r="E34" s="151" t="s">
        <v>100</v>
      </c>
      <c r="F34" s="148">
        <v>0</v>
      </c>
      <c r="G34" s="149" t="s">
        <v>73</v>
      </c>
    </row>
    <row r="35" spans="1:7" ht="9.9" customHeight="1" x14ac:dyDescent="0.25">
      <c r="B35" s="146">
        <v>15</v>
      </c>
      <c r="C35" s="158" t="s">
        <v>48</v>
      </c>
      <c r="D35" s="148">
        <v>2</v>
      </c>
      <c r="E35" s="151" t="s">
        <v>100</v>
      </c>
      <c r="F35" s="148">
        <v>0</v>
      </c>
      <c r="G35" s="149" t="s">
        <v>13</v>
      </c>
    </row>
    <row r="36" spans="1:7" ht="9.9" customHeight="1" x14ac:dyDescent="0.25">
      <c r="B36" s="146">
        <v>16</v>
      </c>
      <c r="C36" s="158" t="s">
        <v>62</v>
      </c>
      <c r="D36" s="148">
        <v>0</v>
      </c>
      <c r="E36" s="151" t="s">
        <v>100</v>
      </c>
      <c r="F36" s="148">
        <v>1</v>
      </c>
      <c r="G36" s="149" t="s">
        <v>46</v>
      </c>
    </row>
    <row r="37" spans="1:7" ht="9.9" customHeight="1" x14ac:dyDescent="0.25">
      <c r="B37" s="146">
        <v>17</v>
      </c>
      <c r="C37" s="158" t="s">
        <v>17</v>
      </c>
      <c r="D37" s="148">
        <v>1</v>
      </c>
      <c r="E37" s="151" t="s">
        <v>100</v>
      </c>
      <c r="F37" s="148">
        <v>2</v>
      </c>
      <c r="G37" s="147" t="s">
        <v>78</v>
      </c>
    </row>
    <row r="38" spans="1:7" ht="9.9" customHeight="1" x14ac:dyDescent="0.25">
      <c r="B38" s="146">
        <v>18</v>
      </c>
      <c r="C38" s="158" t="s">
        <v>20</v>
      </c>
      <c r="D38" s="148">
        <v>0</v>
      </c>
      <c r="E38" s="151" t="s">
        <v>100</v>
      </c>
      <c r="F38" s="148">
        <v>2</v>
      </c>
      <c r="G38" s="147" t="s">
        <v>21</v>
      </c>
    </row>
    <row r="40" spans="1:7" ht="9.9" customHeight="1" x14ac:dyDescent="0.25">
      <c r="A40" s="145">
        <v>0.47916666666666702</v>
      </c>
      <c r="B40" s="146">
        <v>1</v>
      </c>
      <c r="C40" s="158" t="s">
        <v>85</v>
      </c>
      <c r="D40" s="148">
        <v>0</v>
      </c>
      <c r="E40" s="151" t="s">
        <v>100</v>
      </c>
      <c r="F40" s="148">
        <v>1</v>
      </c>
      <c r="G40" s="147" t="s">
        <v>73</v>
      </c>
    </row>
    <row r="41" spans="1:7" ht="9.9" customHeight="1" x14ac:dyDescent="0.25">
      <c r="B41" s="146">
        <v>2</v>
      </c>
      <c r="C41" s="158" t="s">
        <v>29</v>
      </c>
      <c r="D41" s="148">
        <v>0</v>
      </c>
      <c r="E41" s="151" t="s">
        <v>100</v>
      </c>
      <c r="F41" s="148">
        <v>1</v>
      </c>
      <c r="G41" s="147" t="s">
        <v>13</v>
      </c>
    </row>
    <row r="42" spans="1:7" ht="9.9" customHeight="1" x14ac:dyDescent="0.25">
      <c r="B42" s="146">
        <v>3</v>
      </c>
      <c r="C42" s="158" t="s">
        <v>48</v>
      </c>
      <c r="D42" s="148">
        <v>2</v>
      </c>
      <c r="E42" s="151" t="s">
        <v>100</v>
      </c>
      <c r="F42" s="148">
        <v>0</v>
      </c>
      <c r="G42" s="147" t="s">
        <v>46</v>
      </c>
    </row>
    <row r="43" spans="1:7" ht="9.9" customHeight="1" x14ac:dyDescent="0.25">
      <c r="B43" s="146">
        <v>4</v>
      </c>
      <c r="C43" s="158" t="s">
        <v>62</v>
      </c>
      <c r="D43" s="161">
        <v>1</v>
      </c>
      <c r="E43" s="151" t="s">
        <v>100</v>
      </c>
      <c r="F43" s="148">
        <v>0</v>
      </c>
      <c r="G43" s="147" t="s">
        <v>43</v>
      </c>
    </row>
    <row r="44" spans="1:7" ht="9.9" customHeight="1" x14ac:dyDescent="0.25">
      <c r="B44" s="146">
        <v>5</v>
      </c>
      <c r="C44" s="158" t="s">
        <v>64</v>
      </c>
      <c r="D44" s="148">
        <v>3</v>
      </c>
      <c r="E44" s="151" t="s">
        <v>100</v>
      </c>
      <c r="F44" s="148">
        <v>0</v>
      </c>
      <c r="G44" s="147" t="s">
        <v>66</v>
      </c>
    </row>
    <row r="45" spans="1:7" ht="9.9" customHeight="1" x14ac:dyDescent="0.25">
      <c r="B45" s="146">
        <v>6</v>
      </c>
      <c r="C45" s="158" t="s">
        <v>31</v>
      </c>
      <c r="D45" s="148">
        <v>1</v>
      </c>
      <c r="E45" s="151" t="s">
        <v>100</v>
      </c>
      <c r="F45" s="148">
        <v>1</v>
      </c>
      <c r="G45" s="147" t="s">
        <v>50</v>
      </c>
    </row>
    <row r="46" spans="1:7" ht="9.9" customHeight="1" x14ac:dyDescent="0.25">
      <c r="B46" s="146">
        <v>7</v>
      </c>
      <c r="C46" s="158" t="s">
        <v>71</v>
      </c>
      <c r="D46" s="148">
        <v>1</v>
      </c>
      <c r="E46" s="151" t="s">
        <v>100</v>
      </c>
      <c r="F46" s="148">
        <v>3</v>
      </c>
      <c r="G46" s="147" t="s">
        <v>11</v>
      </c>
    </row>
    <row r="47" spans="1:7" ht="9.9" customHeight="1" x14ac:dyDescent="0.25">
      <c r="B47" s="146">
        <v>8</v>
      </c>
      <c r="C47" s="158" t="s">
        <v>41</v>
      </c>
      <c r="D47" s="148">
        <v>2</v>
      </c>
      <c r="E47" s="151" t="s">
        <v>100</v>
      </c>
      <c r="F47" s="148">
        <v>1</v>
      </c>
      <c r="G47" s="147" t="s">
        <v>77</v>
      </c>
    </row>
    <row r="48" spans="1:7" ht="9.9" customHeight="1" x14ac:dyDescent="0.25">
      <c r="B48" s="146">
        <v>9</v>
      </c>
      <c r="C48" s="158" t="s">
        <v>70</v>
      </c>
      <c r="D48" s="148">
        <v>0</v>
      </c>
      <c r="E48" s="151" t="s">
        <v>100</v>
      </c>
      <c r="F48" s="148">
        <v>0</v>
      </c>
      <c r="G48" s="147" t="s">
        <v>67</v>
      </c>
    </row>
    <row r="49" spans="1:7" ht="9.9" customHeight="1" x14ac:dyDescent="0.25">
      <c r="B49" s="146">
        <v>10</v>
      </c>
      <c r="C49" s="158" t="s">
        <v>60</v>
      </c>
      <c r="D49" s="148">
        <v>3</v>
      </c>
      <c r="E49" s="151" t="s">
        <v>100</v>
      </c>
      <c r="F49" s="148">
        <v>1</v>
      </c>
      <c r="G49" s="147" t="s">
        <v>117</v>
      </c>
    </row>
    <row r="50" spans="1:7" ht="9.9" customHeight="1" x14ac:dyDescent="0.25">
      <c r="B50" s="146">
        <v>11</v>
      </c>
      <c r="C50" s="158" t="s">
        <v>126</v>
      </c>
      <c r="D50" s="148">
        <v>1</v>
      </c>
      <c r="E50" s="151" t="s">
        <v>100</v>
      </c>
      <c r="F50" s="148">
        <v>1</v>
      </c>
      <c r="G50" s="147" t="s">
        <v>72</v>
      </c>
    </row>
    <row r="51" spans="1:7" ht="9.9" customHeight="1" x14ac:dyDescent="0.25">
      <c r="B51" s="146">
        <v>12</v>
      </c>
      <c r="C51" s="158" t="s">
        <v>89</v>
      </c>
      <c r="D51" s="148">
        <v>3</v>
      </c>
      <c r="E51" s="151" t="s">
        <v>100</v>
      </c>
      <c r="F51" s="148">
        <v>0</v>
      </c>
      <c r="G51" s="147" t="s">
        <v>118</v>
      </c>
    </row>
    <row r="52" spans="1:7" ht="9.9" customHeight="1" x14ac:dyDescent="0.25">
      <c r="B52" s="146">
        <v>13</v>
      </c>
      <c r="C52" s="158" t="s">
        <v>83</v>
      </c>
      <c r="D52" s="148">
        <v>3</v>
      </c>
      <c r="E52" s="151" t="s">
        <v>100</v>
      </c>
      <c r="F52" s="148">
        <v>0</v>
      </c>
      <c r="G52" s="147" t="s">
        <v>86</v>
      </c>
    </row>
    <row r="53" spans="1:7" ht="9.9" customHeight="1" x14ac:dyDescent="0.25">
      <c r="B53" s="146">
        <v>14</v>
      </c>
      <c r="C53" s="158" t="s">
        <v>14</v>
      </c>
      <c r="D53" s="148">
        <v>2</v>
      </c>
      <c r="E53" s="151" t="s">
        <v>100</v>
      </c>
      <c r="F53" s="148">
        <v>0</v>
      </c>
      <c r="G53" s="147" t="s">
        <v>42</v>
      </c>
    </row>
    <row r="54" spans="1:7" ht="9.9" customHeight="1" x14ac:dyDescent="0.25">
      <c r="B54" s="146">
        <v>15</v>
      </c>
      <c r="C54" s="158" t="s">
        <v>88</v>
      </c>
      <c r="D54" s="148">
        <v>0</v>
      </c>
      <c r="E54" s="151" t="s">
        <v>100</v>
      </c>
      <c r="F54" s="148">
        <v>2</v>
      </c>
      <c r="G54" s="147" t="s">
        <v>75</v>
      </c>
    </row>
    <row r="55" spans="1:7" ht="9.9" customHeight="1" x14ac:dyDescent="0.25">
      <c r="B55" s="146">
        <v>16</v>
      </c>
      <c r="C55" s="158" t="s">
        <v>35</v>
      </c>
      <c r="D55" s="148">
        <v>2</v>
      </c>
      <c r="E55" s="151" t="s">
        <v>100</v>
      </c>
      <c r="F55" s="148">
        <v>1</v>
      </c>
      <c r="G55" s="147" t="s">
        <v>15</v>
      </c>
    </row>
    <row r="56" spans="1:7" ht="9.9" customHeight="1" x14ac:dyDescent="0.25">
      <c r="B56" s="146">
        <v>17</v>
      </c>
      <c r="C56" s="158" t="s">
        <v>20</v>
      </c>
      <c r="D56" s="148">
        <v>1</v>
      </c>
      <c r="E56" s="151" t="s">
        <v>100</v>
      </c>
      <c r="F56" s="148">
        <v>4</v>
      </c>
      <c r="G56" s="147" t="s">
        <v>78</v>
      </c>
    </row>
    <row r="57" spans="1:7" ht="9.9" customHeight="1" x14ac:dyDescent="0.25">
      <c r="B57" s="146">
        <v>18</v>
      </c>
      <c r="C57" s="158" t="s">
        <v>17</v>
      </c>
      <c r="D57" s="148">
        <v>2</v>
      </c>
      <c r="E57" s="151" t="s">
        <v>100</v>
      </c>
      <c r="F57" s="148">
        <v>2</v>
      </c>
      <c r="G57" s="147" t="s">
        <v>21</v>
      </c>
    </row>
    <row r="59" spans="1:7" ht="9.9" customHeight="1" x14ac:dyDescent="0.25">
      <c r="A59" s="145">
        <v>0.50694444444444398</v>
      </c>
      <c r="B59" s="146">
        <v>1</v>
      </c>
      <c r="C59" s="158" t="s">
        <v>83</v>
      </c>
      <c r="D59" s="148">
        <v>2</v>
      </c>
      <c r="E59" s="151" t="s">
        <v>100</v>
      </c>
      <c r="F59" s="148">
        <v>0</v>
      </c>
      <c r="G59" s="147" t="s">
        <v>42</v>
      </c>
    </row>
    <row r="60" spans="1:7" ht="9.9" customHeight="1" x14ac:dyDescent="0.25">
      <c r="B60" s="146">
        <v>2</v>
      </c>
      <c r="C60" s="158" t="s">
        <v>86</v>
      </c>
      <c r="D60" s="148">
        <v>5</v>
      </c>
      <c r="E60" s="151" t="s">
        <v>100</v>
      </c>
      <c r="F60" s="148">
        <v>1</v>
      </c>
      <c r="G60" s="147" t="s">
        <v>75</v>
      </c>
    </row>
    <row r="61" spans="1:7" ht="9.9" customHeight="1" x14ac:dyDescent="0.25">
      <c r="B61" s="146">
        <v>3</v>
      </c>
      <c r="C61" s="158" t="s">
        <v>14</v>
      </c>
      <c r="D61" s="148">
        <v>1</v>
      </c>
      <c r="E61" s="151" t="s">
        <v>100</v>
      </c>
      <c r="F61" s="148">
        <v>1</v>
      </c>
      <c r="G61" s="147" t="s">
        <v>35</v>
      </c>
    </row>
    <row r="62" spans="1:7" ht="9.9" customHeight="1" x14ac:dyDescent="0.25">
      <c r="B62" s="146">
        <v>4</v>
      </c>
      <c r="C62" s="158" t="s">
        <v>88</v>
      </c>
      <c r="D62" s="148">
        <v>4</v>
      </c>
      <c r="E62" s="151" t="s">
        <v>100</v>
      </c>
      <c r="F62" s="148">
        <v>1</v>
      </c>
      <c r="G62" s="147" t="s">
        <v>15</v>
      </c>
    </row>
    <row r="63" spans="1:7" ht="9.9" customHeight="1" x14ac:dyDescent="0.25">
      <c r="B63" s="146">
        <v>5</v>
      </c>
      <c r="C63" s="158" t="s">
        <v>85</v>
      </c>
      <c r="D63" s="148">
        <v>3</v>
      </c>
      <c r="E63" s="151" t="s">
        <v>100</v>
      </c>
      <c r="F63" s="148">
        <v>0</v>
      </c>
      <c r="G63" s="147" t="s">
        <v>46</v>
      </c>
    </row>
    <row r="64" spans="1:7" ht="9.9" customHeight="1" x14ac:dyDescent="0.25">
      <c r="B64" s="146">
        <v>6</v>
      </c>
      <c r="C64" s="158" t="s">
        <v>29</v>
      </c>
      <c r="D64" s="148">
        <v>2</v>
      </c>
      <c r="E64" s="151" t="s">
        <v>100</v>
      </c>
      <c r="F64" s="148">
        <v>2</v>
      </c>
      <c r="G64" s="147" t="s">
        <v>62</v>
      </c>
    </row>
    <row r="65" spans="1:7" ht="9.9" customHeight="1" x14ac:dyDescent="0.25">
      <c r="B65" s="146">
        <v>7</v>
      </c>
      <c r="C65" s="158" t="s">
        <v>48</v>
      </c>
      <c r="D65" s="161">
        <v>1</v>
      </c>
      <c r="E65" s="151" t="s">
        <v>100</v>
      </c>
      <c r="F65" s="148">
        <v>0</v>
      </c>
      <c r="G65" s="147" t="s">
        <v>43</v>
      </c>
    </row>
    <row r="66" spans="1:7" ht="9.9" customHeight="1" x14ac:dyDescent="0.25">
      <c r="B66" s="146">
        <v>8</v>
      </c>
      <c r="C66" s="158" t="s">
        <v>13</v>
      </c>
      <c r="D66" s="148">
        <v>2</v>
      </c>
      <c r="E66" s="151" t="s">
        <v>100</v>
      </c>
      <c r="F66" s="148">
        <v>0</v>
      </c>
      <c r="G66" s="147" t="s">
        <v>73</v>
      </c>
    </row>
    <row r="67" spans="1:7" ht="9.9" customHeight="1" x14ac:dyDescent="0.25">
      <c r="B67" s="146">
        <v>9</v>
      </c>
      <c r="C67" s="158" t="s">
        <v>64</v>
      </c>
      <c r="D67" s="148">
        <v>5</v>
      </c>
      <c r="E67" s="151" t="s">
        <v>100</v>
      </c>
      <c r="F67" s="148">
        <v>2</v>
      </c>
      <c r="G67" s="147" t="s">
        <v>41</v>
      </c>
    </row>
    <row r="68" spans="1:7" ht="9.9" customHeight="1" x14ac:dyDescent="0.25">
      <c r="B68" s="146">
        <v>10</v>
      </c>
      <c r="C68" s="158" t="s">
        <v>31</v>
      </c>
      <c r="D68" s="148">
        <v>3</v>
      </c>
      <c r="E68" s="151" t="s">
        <v>100</v>
      </c>
      <c r="F68" s="148">
        <v>0</v>
      </c>
      <c r="G68" s="147" t="s">
        <v>66</v>
      </c>
    </row>
    <row r="69" spans="1:7" ht="9.9" customHeight="1" x14ac:dyDescent="0.25">
      <c r="B69" s="146">
        <v>11</v>
      </c>
      <c r="C69" s="158" t="s">
        <v>71</v>
      </c>
      <c r="D69" s="148">
        <v>1</v>
      </c>
      <c r="E69" s="151" t="s">
        <v>100</v>
      </c>
      <c r="F69" s="148">
        <v>1</v>
      </c>
      <c r="G69" s="147" t="s">
        <v>50</v>
      </c>
    </row>
    <row r="70" spans="1:7" ht="9.9" customHeight="1" x14ac:dyDescent="0.25">
      <c r="B70" s="146">
        <v>12</v>
      </c>
      <c r="C70" s="158" t="s">
        <v>11</v>
      </c>
      <c r="D70" s="148">
        <v>2</v>
      </c>
      <c r="E70" s="151" t="s">
        <v>100</v>
      </c>
      <c r="F70" s="148">
        <v>2</v>
      </c>
      <c r="G70" s="147" t="s">
        <v>77</v>
      </c>
    </row>
    <row r="71" spans="1:7" ht="9.9" customHeight="1" x14ac:dyDescent="0.25">
      <c r="B71" s="146">
        <v>13</v>
      </c>
      <c r="C71" s="158" t="s">
        <v>70</v>
      </c>
      <c r="D71" s="148">
        <v>0</v>
      </c>
      <c r="E71" s="151" t="s">
        <v>100</v>
      </c>
      <c r="F71" s="148">
        <v>0</v>
      </c>
      <c r="G71" s="147" t="s">
        <v>89</v>
      </c>
    </row>
    <row r="72" spans="1:7" ht="9.9" customHeight="1" x14ac:dyDescent="0.25">
      <c r="B72" s="146">
        <v>14</v>
      </c>
      <c r="C72" s="158" t="s">
        <v>67</v>
      </c>
      <c r="D72" s="148">
        <v>1</v>
      </c>
      <c r="E72" s="151" t="s">
        <v>100</v>
      </c>
      <c r="F72" s="148">
        <v>0</v>
      </c>
      <c r="G72" s="147" t="s">
        <v>126</v>
      </c>
    </row>
    <row r="73" spans="1:7" ht="9.9" customHeight="1" x14ac:dyDescent="0.25">
      <c r="B73" s="146">
        <v>15</v>
      </c>
      <c r="C73" s="158" t="s">
        <v>60</v>
      </c>
      <c r="D73" s="148">
        <v>1</v>
      </c>
      <c r="E73" s="151" t="s">
        <v>100</v>
      </c>
      <c r="F73" s="148">
        <v>0</v>
      </c>
      <c r="G73" s="147" t="s">
        <v>118</v>
      </c>
    </row>
    <row r="74" spans="1:7" ht="9.9" customHeight="1" x14ac:dyDescent="0.25">
      <c r="B74" s="146">
        <v>16</v>
      </c>
      <c r="C74" s="158" t="s">
        <v>72</v>
      </c>
      <c r="D74" s="148">
        <v>2</v>
      </c>
      <c r="E74" s="151" t="s">
        <v>100</v>
      </c>
      <c r="F74" s="148">
        <v>0</v>
      </c>
      <c r="G74" s="147" t="s">
        <v>117</v>
      </c>
    </row>
    <row r="75" spans="1:7" ht="9.9" customHeight="1" x14ac:dyDescent="0.25">
      <c r="E75" s="151"/>
    </row>
    <row r="76" spans="1:7" ht="9.9" customHeight="1" x14ac:dyDescent="0.25">
      <c r="A76" s="145">
        <v>0.53472222222222199</v>
      </c>
      <c r="B76" s="146">
        <v>1</v>
      </c>
      <c r="C76" s="158" t="s">
        <v>13</v>
      </c>
      <c r="D76" s="161">
        <v>1</v>
      </c>
      <c r="E76" s="151" t="s">
        <v>100</v>
      </c>
      <c r="F76" s="148">
        <v>0</v>
      </c>
      <c r="G76" s="147" t="s">
        <v>43</v>
      </c>
    </row>
    <row r="77" spans="1:7" ht="9.9" customHeight="1" x14ac:dyDescent="0.25">
      <c r="B77" s="146">
        <v>2</v>
      </c>
      <c r="C77" s="158" t="s">
        <v>46</v>
      </c>
      <c r="D77" s="148">
        <v>1</v>
      </c>
      <c r="E77" s="151" t="s">
        <v>100</v>
      </c>
      <c r="F77" s="148">
        <v>0</v>
      </c>
      <c r="G77" s="147" t="s">
        <v>73</v>
      </c>
    </row>
    <row r="78" spans="1:7" ht="9.9" customHeight="1" x14ac:dyDescent="0.25">
      <c r="B78" s="146">
        <v>3</v>
      </c>
      <c r="C78" s="158" t="s">
        <v>29</v>
      </c>
      <c r="D78" s="148">
        <v>2</v>
      </c>
      <c r="E78" s="151" t="s">
        <v>100</v>
      </c>
      <c r="F78" s="148">
        <v>0</v>
      </c>
      <c r="G78" s="147" t="s">
        <v>48</v>
      </c>
    </row>
    <row r="79" spans="1:7" ht="9.9" customHeight="1" x14ac:dyDescent="0.25">
      <c r="B79" s="146">
        <v>4</v>
      </c>
      <c r="C79" s="158" t="s">
        <v>85</v>
      </c>
      <c r="D79" s="148">
        <v>1</v>
      </c>
      <c r="E79" s="151" t="s">
        <v>100</v>
      </c>
      <c r="F79" s="148">
        <v>2</v>
      </c>
      <c r="G79" s="147" t="s">
        <v>62</v>
      </c>
    </row>
    <row r="80" spans="1:7" ht="9.9" customHeight="1" x14ac:dyDescent="0.25">
      <c r="B80" s="146">
        <v>5</v>
      </c>
      <c r="C80" s="158" t="s">
        <v>66</v>
      </c>
      <c r="D80" s="148">
        <v>0</v>
      </c>
      <c r="E80" s="151" t="s">
        <v>100</v>
      </c>
      <c r="F80" s="148">
        <v>3</v>
      </c>
      <c r="G80" s="147" t="s">
        <v>77</v>
      </c>
    </row>
    <row r="81" spans="1:7" ht="9.9" customHeight="1" x14ac:dyDescent="0.25">
      <c r="B81" s="146">
        <v>6</v>
      </c>
      <c r="C81" s="158" t="s">
        <v>50</v>
      </c>
      <c r="D81" s="148">
        <v>1</v>
      </c>
      <c r="E81" s="151" t="s">
        <v>100</v>
      </c>
      <c r="F81" s="148">
        <v>1</v>
      </c>
      <c r="G81" s="147" t="s">
        <v>41</v>
      </c>
    </row>
    <row r="82" spans="1:7" ht="9.9" customHeight="1" x14ac:dyDescent="0.25">
      <c r="B82" s="146">
        <v>7</v>
      </c>
      <c r="C82" s="158" t="s">
        <v>31</v>
      </c>
      <c r="D82" s="148">
        <v>2</v>
      </c>
      <c r="E82" s="151" t="s">
        <v>100</v>
      </c>
      <c r="F82" s="148">
        <v>1</v>
      </c>
      <c r="G82" s="147" t="s">
        <v>71</v>
      </c>
    </row>
    <row r="83" spans="1:7" ht="9.9" customHeight="1" x14ac:dyDescent="0.25">
      <c r="B83" s="146">
        <v>8</v>
      </c>
      <c r="C83" s="158" t="s">
        <v>64</v>
      </c>
      <c r="D83" s="148">
        <v>2</v>
      </c>
      <c r="E83" s="151" t="s">
        <v>100</v>
      </c>
      <c r="F83" s="148">
        <v>0</v>
      </c>
      <c r="G83" s="147" t="s">
        <v>11</v>
      </c>
    </row>
    <row r="84" spans="1:7" ht="9.9" customHeight="1" x14ac:dyDescent="0.25">
      <c r="B84" s="146">
        <v>9</v>
      </c>
      <c r="C84" s="158" t="s">
        <v>72</v>
      </c>
      <c r="D84" s="148">
        <v>1</v>
      </c>
      <c r="E84" s="151" t="s">
        <v>100</v>
      </c>
      <c r="F84" s="148">
        <v>0</v>
      </c>
      <c r="G84" s="147" t="s">
        <v>118</v>
      </c>
    </row>
    <row r="85" spans="1:7" ht="9.9" customHeight="1" x14ac:dyDescent="0.25">
      <c r="B85" s="146">
        <v>10</v>
      </c>
      <c r="C85" s="158" t="s">
        <v>89</v>
      </c>
      <c r="D85" s="148">
        <v>4</v>
      </c>
      <c r="E85" s="151" t="s">
        <v>100</v>
      </c>
      <c r="F85" s="148">
        <v>0</v>
      </c>
      <c r="G85" s="147" t="s">
        <v>117</v>
      </c>
    </row>
    <row r="86" spans="1:7" ht="9.9" customHeight="1" x14ac:dyDescent="0.25">
      <c r="B86" s="146">
        <v>11</v>
      </c>
      <c r="C86" s="158" t="s">
        <v>67</v>
      </c>
      <c r="D86" s="148">
        <v>8</v>
      </c>
      <c r="E86" s="151" t="s">
        <v>100</v>
      </c>
      <c r="F86" s="148">
        <v>2</v>
      </c>
      <c r="G86" s="147" t="s">
        <v>60</v>
      </c>
    </row>
    <row r="87" spans="1:7" ht="9.9" customHeight="1" x14ac:dyDescent="0.25">
      <c r="B87" s="146">
        <v>12</v>
      </c>
      <c r="C87" s="158" t="s">
        <v>70</v>
      </c>
      <c r="D87" s="148">
        <v>0</v>
      </c>
      <c r="E87" s="151" t="s">
        <v>100</v>
      </c>
      <c r="F87" s="148">
        <v>1</v>
      </c>
      <c r="G87" s="147" t="s">
        <v>126</v>
      </c>
    </row>
    <row r="88" spans="1:7" ht="9.9" customHeight="1" x14ac:dyDescent="0.25">
      <c r="B88" s="146">
        <v>13</v>
      </c>
      <c r="C88" s="158" t="s">
        <v>42</v>
      </c>
      <c r="D88" s="148">
        <v>1</v>
      </c>
      <c r="E88" s="151" t="s">
        <v>100</v>
      </c>
      <c r="F88" s="148">
        <v>3</v>
      </c>
      <c r="G88" s="147" t="s">
        <v>15</v>
      </c>
    </row>
    <row r="89" spans="1:7" ht="9.9" customHeight="1" x14ac:dyDescent="0.25">
      <c r="B89" s="146">
        <v>14</v>
      </c>
      <c r="C89" s="158" t="s">
        <v>14</v>
      </c>
      <c r="D89" s="148">
        <v>0</v>
      </c>
      <c r="E89" s="151" t="s">
        <v>100</v>
      </c>
      <c r="F89" s="148">
        <v>0</v>
      </c>
      <c r="G89" s="147" t="s">
        <v>88</v>
      </c>
    </row>
    <row r="90" spans="1:7" ht="9.9" customHeight="1" x14ac:dyDescent="0.25">
      <c r="B90" s="146">
        <v>15</v>
      </c>
      <c r="C90" s="158" t="s">
        <v>86</v>
      </c>
      <c r="D90" s="148">
        <v>4</v>
      </c>
      <c r="E90" s="151" t="s">
        <v>100</v>
      </c>
      <c r="F90" s="148">
        <v>0</v>
      </c>
      <c r="G90" s="147" t="s">
        <v>35</v>
      </c>
    </row>
    <row r="91" spans="1:7" ht="9.9" customHeight="1" x14ac:dyDescent="0.25">
      <c r="B91" s="146">
        <v>16</v>
      </c>
      <c r="C91" s="158" t="s">
        <v>83</v>
      </c>
      <c r="D91" s="148">
        <v>3</v>
      </c>
      <c r="E91" s="151" t="s">
        <v>100</v>
      </c>
      <c r="F91" s="148">
        <v>3</v>
      </c>
      <c r="G91" s="147" t="s">
        <v>75</v>
      </c>
    </row>
    <row r="93" spans="1:7" ht="9.9" customHeight="1" x14ac:dyDescent="0.25">
      <c r="A93" s="145">
        <v>0.5625</v>
      </c>
      <c r="B93" s="146">
        <v>1</v>
      </c>
      <c r="C93" s="158" t="s">
        <v>50</v>
      </c>
      <c r="D93" s="148">
        <v>0</v>
      </c>
      <c r="E93" s="151" t="s">
        <v>100</v>
      </c>
      <c r="F93" s="148">
        <v>1</v>
      </c>
      <c r="G93" s="147" t="s">
        <v>66</v>
      </c>
    </row>
    <row r="94" spans="1:7" ht="9.9" customHeight="1" x14ac:dyDescent="0.25">
      <c r="B94" s="146">
        <v>2</v>
      </c>
      <c r="C94" s="158" t="s">
        <v>11</v>
      </c>
      <c r="D94" s="148">
        <v>1</v>
      </c>
      <c r="E94" s="151" t="s">
        <v>100</v>
      </c>
      <c r="F94" s="148">
        <v>1</v>
      </c>
      <c r="G94" s="147" t="s">
        <v>41</v>
      </c>
    </row>
    <row r="95" spans="1:7" ht="9.9" customHeight="1" x14ac:dyDescent="0.25">
      <c r="B95" s="146">
        <v>3</v>
      </c>
      <c r="C95" s="158" t="s">
        <v>31</v>
      </c>
      <c r="D95" s="148">
        <v>0</v>
      </c>
      <c r="E95" s="151" t="s">
        <v>100</v>
      </c>
      <c r="F95" s="148">
        <v>1</v>
      </c>
      <c r="G95" s="147" t="s">
        <v>77</v>
      </c>
    </row>
    <row r="96" spans="1:7" ht="9.9" customHeight="1" x14ac:dyDescent="0.25">
      <c r="B96" s="146">
        <v>4</v>
      </c>
      <c r="C96" s="158" t="s">
        <v>64</v>
      </c>
      <c r="D96" s="148">
        <v>1</v>
      </c>
      <c r="E96" s="151" t="s">
        <v>100</v>
      </c>
      <c r="F96" s="148">
        <v>1</v>
      </c>
      <c r="G96" s="147" t="s">
        <v>71</v>
      </c>
    </row>
    <row r="97" spans="1:7" ht="9.9" customHeight="1" x14ac:dyDescent="0.25">
      <c r="B97" s="146">
        <v>5</v>
      </c>
      <c r="C97" s="158" t="s">
        <v>89</v>
      </c>
      <c r="D97" s="148">
        <v>1</v>
      </c>
      <c r="E97" s="151" t="s">
        <v>100</v>
      </c>
      <c r="F97" s="148">
        <v>1</v>
      </c>
      <c r="G97" s="147" t="s">
        <v>72</v>
      </c>
    </row>
    <row r="98" spans="1:7" ht="9.9" customHeight="1" x14ac:dyDescent="0.25">
      <c r="B98" s="146">
        <v>6</v>
      </c>
      <c r="C98" s="158" t="s">
        <v>126</v>
      </c>
      <c r="D98" s="148">
        <v>1</v>
      </c>
      <c r="E98" s="151" t="s">
        <v>100</v>
      </c>
      <c r="F98" s="148">
        <v>0</v>
      </c>
      <c r="G98" s="147" t="s">
        <v>117</v>
      </c>
    </row>
    <row r="99" spans="1:7" ht="9.9" customHeight="1" x14ac:dyDescent="0.25">
      <c r="B99" s="146">
        <v>7</v>
      </c>
      <c r="C99" s="158" t="s">
        <v>67</v>
      </c>
      <c r="D99" s="148">
        <v>2</v>
      </c>
      <c r="E99" s="151" t="s">
        <v>100</v>
      </c>
      <c r="F99" s="148">
        <v>1</v>
      </c>
      <c r="G99" s="147" t="s">
        <v>118</v>
      </c>
    </row>
    <row r="100" spans="1:7" ht="9.9" customHeight="1" x14ac:dyDescent="0.25">
      <c r="B100" s="146">
        <v>8</v>
      </c>
      <c r="C100" s="158" t="s">
        <v>70</v>
      </c>
      <c r="D100" s="148">
        <v>2</v>
      </c>
      <c r="E100" s="151" t="s">
        <v>100</v>
      </c>
      <c r="F100" s="148">
        <v>2</v>
      </c>
      <c r="G100" s="147" t="s">
        <v>60</v>
      </c>
    </row>
    <row r="101" spans="1:7" ht="9.9" customHeight="1" x14ac:dyDescent="0.25">
      <c r="B101" s="146">
        <v>9</v>
      </c>
      <c r="C101" s="158" t="s">
        <v>35</v>
      </c>
      <c r="D101" s="148">
        <v>1</v>
      </c>
      <c r="E101" s="151" t="s">
        <v>100</v>
      </c>
      <c r="F101" s="148">
        <v>0</v>
      </c>
      <c r="G101" s="147" t="s">
        <v>75</v>
      </c>
    </row>
    <row r="102" spans="1:7" ht="9.9" customHeight="1" x14ac:dyDescent="0.25">
      <c r="B102" s="146">
        <v>10</v>
      </c>
      <c r="C102" s="158" t="s">
        <v>88</v>
      </c>
      <c r="D102" s="148">
        <v>1</v>
      </c>
      <c r="E102" s="151" t="s">
        <v>100</v>
      </c>
      <c r="F102" s="148">
        <v>0</v>
      </c>
      <c r="G102" s="147" t="s">
        <v>42</v>
      </c>
    </row>
    <row r="103" spans="1:7" ht="9.9" customHeight="1" x14ac:dyDescent="0.25">
      <c r="B103" s="146">
        <v>11</v>
      </c>
      <c r="C103" s="158" t="s">
        <v>86</v>
      </c>
      <c r="D103" s="148">
        <v>8</v>
      </c>
      <c r="E103" s="151" t="s">
        <v>100</v>
      </c>
      <c r="F103" s="148">
        <v>1</v>
      </c>
      <c r="G103" s="147" t="s">
        <v>15</v>
      </c>
    </row>
    <row r="104" spans="1:7" ht="9.9" customHeight="1" x14ac:dyDescent="0.25">
      <c r="B104" s="146">
        <v>12</v>
      </c>
      <c r="C104" s="158" t="s">
        <v>83</v>
      </c>
      <c r="D104" s="148">
        <v>1</v>
      </c>
      <c r="E104" s="151" t="s">
        <v>100</v>
      </c>
      <c r="F104" s="148">
        <v>0</v>
      </c>
      <c r="G104" s="147" t="s">
        <v>14</v>
      </c>
    </row>
    <row r="105" spans="1:7" ht="9.9" customHeight="1" x14ac:dyDescent="0.25">
      <c r="B105" s="146">
        <v>13</v>
      </c>
      <c r="C105" s="158" t="s">
        <v>46</v>
      </c>
      <c r="D105" s="148">
        <v>1</v>
      </c>
      <c r="E105" s="151" t="s">
        <v>100</v>
      </c>
      <c r="F105" s="148">
        <v>0</v>
      </c>
      <c r="G105" s="147" t="s">
        <v>13</v>
      </c>
    </row>
    <row r="106" spans="1:7" ht="9.9" customHeight="1" x14ac:dyDescent="0.25">
      <c r="B106" s="146">
        <v>14</v>
      </c>
      <c r="C106" s="158" t="s">
        <v>62</v>
      </c>
      <c r="D106" s="148">
        <v>0</v>
      </c>
      <c r="E106" s="151" t="s">
        <v>100</v>
      </c>
      <c r="F106" s="148">
        <v>0</v>
      </c>
      <c r="G106" s="147" t="s">
        <v>73</v>
      </c>
    </row>
    <row r="107" spans="1:7" ht="9.9" customHeight="1" x14ac:dyDescent="0.25">
      <c r="B107" s="146">
        <v>15</v>
      </c>
      <c r="C107" s="158" t="s">
        <v>29</v>
      </c>
      <c r="D107" s="161">
        <v>1</v>
      </c>
      <c r="E107" s="151" t="s">
        <v>100</v>
      </c>
      <c r="F107" s="148">
        <v>0</v>
      </c>
      <c r="G107" s="147" t="s">
        <v>43</v>
      </c>
    </row>
    <row r="108" spans="1:7" ht="9.9" customHeight="1" x14ac:dyDescent="0.25">
      <c r="B108" s="146">
        <v>16</v>
      </c>
      <c r="C108" s="158" t="s">
        <v>85</v>
      </c>
      <c r="D108" s="148">
        <v>1</v>
      </c>
      <c r="E108" s="151" t="s">
        <v>100</v>
      </c>
      <c r="F108" s="148">
        <v>1</v>
      </c>
      <c r="G108" s="147" t="s">
        <v>48</v>
      </c>
    </row>
    <row r="110" spans="1:7" ht="9.9" customHeight="1" x14ac:dyDescent="0.25">
      <c r="A110" s="145">
        <v>0.59027777777777801</v>
      </c>
      <c r="B110" s="146">
        <v>1</v>
      </c>
      <c r="C110" s="158" t="s">
        <v>126</v>
      </c>
      <c r="D110" s="148">
        <v>2</v>
      </c>
      <c r="E110" s="151" t="s">
        <v>100</v>
      </c>
      <c r="F110" s="148">
        <v>1</v>
      </c>
      <c r="G110" s="147" t="s">
        <v>89</v>
      </c>
    </row>
    <row r="111" spans="1:7" ht="9.9" customHeight="1" x14ac:dyDescent="0.25">
      <c r="B111" s="146">
        <v>2</v>
      </c>
      <c r="C111" s="158" t="s">
        <v>60</v>
      </c>
      <c r="D111" s="148">
        <v>2</v>
      </c>
      <c r="E111" s="151" t="s">
        <v>100</v>
      </c>
      <c r="F111" s="148">
        <v>1</v>
      </c>
      <c r="G111" s="147" t="s">
        <v>72</v>
      </c>
    </row>
    <row r="112" spans="1:7" ht="9.9" customHeight="1" x14ac:dyDescent="0.25">
      <c r="B112" s="146">
        <v>3</v>
      </c>
      <c r="C112" s="158" t="s">
        <v>67</v>
      </c>
      <c r="D112" s="148">
        <v>1</v>
      </c>
      <c r="E112" s="151" t="s">
        <v>100</v>
      </c>
      <c r="F112" s="148">
        <v>0</v>
      </c>
      <c r="G112" s="147" t="s">
        <v>117</v>
      </c>
    </row>
    <row r="113" spans="1:7" ht="9.9" customHeight="1" x14ac:dyDescent="0.25">
      <c r="B113" s="146">
        <v>4</v>
      </c>
      <c r="C113" s="158" t="s">
        <v>70</v>
      </c>
      <c r="D113" s="148">
        <v>3</v>
      </c>
      <c r="E113" s="151" t="s">
        <v>100</v>
      </c>
      <c r="F113" s="148">
        <v>1</v>
      </c>
      <c r="G113" s="147" t="s">
        <v>118</v>
      </c>
    </row>
    <row r="114" spans="1:7" ht="9.9" customHeight="1" x14ac:dyDescent="0.25">
      <c r="B114" s="146">
        <v>5</v>
      </c>
      <c r="C114" s="158" t="s">
        <v>88</v>
      </c>
      <c r="D114" s="148">
        <v>2</v>
      </c>
      <c r="E114" s="151" t="s">
        <v>100</v>
      </c>
      <c r="F114" s="148">
        <v>2</v>
      </c>
      <c r="G114" s="147" t="s">
        <v>35</v>
      </c>
    </row>
    <row r="115" spans="1:7" ht="9.9" customHeight="1" x14ac:dyDescent="0.25">
      <c r="B115" s="146">
        <v>6</v>
      </c>
      <c r="C115" s="158" t="s">
        <v>14</v>
      </c>
      <c r="D115" s="148">
        <v>1</v>
      </c>
      <c r="E115" s="151" t="s">
        <v>100</v>
      </c>
      <c r="F115" s="148">
        <v>0</v>
      </c>
      <c r="G115" s="147" t="s">
        <v>75</v>
      </c>
    </row>
    <row r="116" spans="1:7" ht="9.9" customHeight="1" x14ac:dyDescent="0.25">
      <c r="B116" s="146">
        <v>7</v>
      </c>
      <c r="C116" s="158" t="s">
        <v>86</v>
      </c>
      <c r="D116" s="148">
        <v>1</v>
      </c>
      <c r="E116" s="151" t="s">
        <v>100</v>
      </c>
      <c r="F116" s="148">
        <v>0</v>
      </c>
      <c r="G116" s="147" t="s">
        <v>42</v>
      </c>
    </row>
    <row r="117" spans="1:7" ht="9.9" customHeight="1" x14ac:dyDescent="0.25">
      <c r="B117" s="146">
        <v>8</v>
      </c>
      <c r="C117" s="158" t="s">
        <v>83</v>
      </c>
      <c r="D117" s="148">
        <v>0</v>
      </c>
      <c r="E117" s="151" t="s">
        <v>100</v>
      </c>
      <c r="F117" s="148">
        <v>0</v>
      </c>
      <c r="G117" s="147" t="s">
        <v>15</v>
      </c>
    </row>
    <row r="118" spans="1:7" ht="9.9" customHeight="1" x14ac:dyDescent="0.25">
      <c r="B118" s="146">
        <v>9</v>
      </c>
      <c r="C118" s="158" t="s">
        <v>46</v>
      </c>
      <c r="D118" s="161">
        <v>1</v>
      </c>
      <c r="E118" s="151" t="s">
        <v>100</v>
      </c>
      <c r="F118" s="148">
        <v>0</v>
      </c>
      <c r="G118" s="147" t="s">
        <v>43</v>
      </c>
    </row>
    <row r="119" spans="1:7" ht="9.9" customHeight="1" x14ac:dyDescent="0.25">
      <c r="B119" s="146">
        <v>10</v>
      </c>
      <c r="C119" s="158" t="s">
        <v>62</v>
      </c>
      <c r="D119" s="148">
        <v>0</v>
      </c>
      <c r="E119" s="151" t="s">
        <v>100</v>
      </c>
      <c r="F119" s="148">
        <v>1</v>
      </c>
      <c r="G119" s="147" t="s">
        <v>13</v>
      </c>
    </row>
    <row r="120" spans="1:7" ht="9.9" customHeight="1" x14ac:dyDescent="0.25">
      <c r="B120" s="146">
        <v>11</v>
      </c>
      <c r="C120" s="158" t="s">
        <v>48</v>
      </c>
      <c r="D120" s="148">
        <v>1</v>
      </c>
      <c r="E120" s="151" t="s">
        <v>100</v>
      </c>
      <c r="F120" s="148">
        <v>1</v>
      </c>
      <c r="G120" s="147" t="s">
        <v>73</v>
      </c>
    </row>
    <row r="121" spans="1:7" ht="9.9" customHeight="1" x14ac:dyDescent="0.25">
      <c r="B121" s="146">
        <v>12</v>
      </c>
      <c r="C121" s="158" t="s">
        <v>85</v>
      </c>
      <c r="D121" s="148">
        <v>1</v>
      </c>
      <c r="E121" s="151" t="s">
        <v>100</v>
      </c>
      <c r="F121" s="148">
        <v>0</v>
      </c>
      <c r="G121" s="147" t="s">
        <v>29</v>
      </c>
    </row>
    <row r="122" spans="1:7" ht="9.9" customHeight="1" x14ac:dyDescent="0.25">
      <c r="B122" s="146">
        <v>13</v>
      </c>
      <c r="C122" s="158" t="s">
        <v>50</v>
      </c>
      <c r="D122" s="148">
        <v>2</v>
      </c>
      <c r="E122" s="151" t="s">
        <v>100</v>
      </c>
      <c r="F122" s="148">
        <v>1</v>
      </c>
      <c r="G122" s="147" t="s">
        <v>77</v>
      </c>
    </row>
    <row r="123" spans="1:7" ht="9.9" customHeight="1" x14ac:dyDescent="0.25">
      <c r="B123" s="146">
        <v>14</v>
      </c>
      <c r="C123" s="158" t="s">
        <v>11</v>
      </c>
      <c r="D123" s="148">
        <v>1</v>
      </c>
      <c r="E123" s="151" t="s">
        <v>100</v>
      </c>
      <c r="F123" s="148">
        <v>2</v>
      </c>
      <c r="G123" s="147" t="s">
        <v>66</v>
      </c>
    </row>
    <row r="124" spans="1:7" ht="9.9" customHeight="1" x14ac:dyDescent="0.25">
      <c r="B124" s="146">
        <v>15</v>
      </c>
      <c r="C124" s="158" t="s">
        <v>71</v>
      </c>
      <c r="D124" s="148">
        <v>1</v>
      </c>
      <c r="E124" s="151" t="s">
        <v>100</v>
      </c>
      <c r="F124" s="148">
        <v>0</v>
      </c>
      <c r="G124" s="147" t="s">
        <v>41</v>
      </c>
    </row>
    <row r="125" spans="1:7" ht="9.9" customHeight="1" x14ac:dyDescent="0.25">
      <c r="B125" s="146">
        <v>16</v>
      </c>
      <c r="C125" s="158" t="s">
        <v>64</v>
      </c>
      <c r="D125" s="148">
        <v>0</v>
      </c>
      <c r="E125" s="151" t="s">
        <v>100</v>
      </c>
      <c r="F125" s="148">
        <v>0</v>
      </c>
      <c r="G125" s="147" t="s">
        <v>31</v>
      </c>
    </row>
    <row r="127" spans="1:7" ht="9.9" customHeight="1" x14ac:dyDescent="0.25">
      <c r="A127" s="145">
        <v>0.61805555555555602</v>
      </c>
      <c r="C127" s="158" t="s">
        <v>89</v>
      </c>
      <c r="D127" s="148">
        <v>4</v>
      </c>
      <c r="E127" s="151" t="s">
        <v>100</v>
      </c>
      <c r="F127" s="148">
        <v>1</v>
      </c>
      <c r="G127" s="147" t="s">
        <v>78</v>
      </c>
    </row>
    <row r="128" spans="1:7" ht="9.9" customHeight="1" x14ac:dyDescent="0.25">
      <c r="C128" s="158" t="s">
        <v>13</v>
      </c>
      <c r="D128" s="148">
        <v>1</v>
      </c>
      <c r="E128" s="151" t="s">
        <v>100</v>
      </c>
      <c r="F128" s="148">
        <v>4</v>
      </c>
      <c r="G128" s="147" t="s">
        <v>71</v>
      </c>
    </row>
    <row r="129" spans="1:7" ht="9.9" customHeight="1" x14ac:dyDescent="0.25">
      <c r="C129" s="158" t="s">
        <v>70</v>
      </c>
      <c r="D129" s="148">
        <v>7</v>
      </c>
      <c r="E129" s="151" t="s">
        <v>100</v>
      </c>
      <c r="F129" s="148">
        <v>2</v>
      </c>
      <c r="G129" s="147" t="s">
        <v>88</v>
      </c>
    </row>
    <row r="131" spans="1:7" ht="9.9" customHeight="1" x14ac:dyDescent="0.25">
      <c r="A131" s="145" t="s">
        <v>8</v>
      </c>
      <c r="B131" s="146">
        <v>18</v>
      </c>
      <c r="C131" s="147" t="s">
        <v>48</v>
      </c>
      <c r="D131" s="148">
        <v>0</v>
      </c>
      <c r="E131" s="151" t="s">
        <v>100</v>
      </c>
      <c r="F131" s="148">
        <v>3</v>
      </c>
      <c r="G131" s="147" t="s">
        <v>86</v>
      </c>
    </row>
    <row r="132" spans="1:7" ht="9.9" customHeight="1" x14ac:dyDescent="0.25">
      <c r="A132" s="145">
        <v>0.375</v>
      </c>
      <c r="B132" s="146">
        <v>21</v>
      </c>
      <c r="C132" s="147" t="s">
        <v>85</v>
      </c>
      <c r="D132" s="148">
        <v>1</v>
      </c>
      <c r="E132" s="151" t="s">
        <v>100</v>
      </c>
      <c r="F132" s="148">
        <v>1</v>
      </c>
      <c r="G132" s="147" t="s">
        <v>83</v>
      </c>
    </row>
    <row r="133" spans="1:7" ht="9.9" customHeight="1" x14ac:dyDescent="0.25">
      <c r="B133" s="146">
        <v>22</v>
      </c>
      <c r="C133" s="147" t="s">
        <v>64</v>
      </c>
      <c r="D133" s="148">
        <v>2</v>
      </c>
      <c r="E133" s="151" t="s">
        <v>100</v>
      </c>
      <c r="F133" s="148">
        <v>1</v>
      </c>
      <c r="G133" s="147" t="s">
        <v>60</v>
      </c>
    </row>
    <row r="134" spans="1:7" ht="9.9" customHeight="1" x14ac:dyDescent="0.25">
      <c r="B134" s="146">
        <v>23</v>
      </c>
      <c r="C134" s="147" t="s">
        <v>31</v>
      </c>
      <c r="D134" s="148">
        <v>1</v>
      </c>
      <c r="E134" s="151" t="s">
        <v>100</v>
      </c>
      <c r="F134" s="148">
        <v>2</v>
      </c>
      <c r="G134" s="147" t="s">
        <v>67</v>
      </c>
    </row>
    <row r="135" spans="1:7" ht="9.9" customHeight="1" x14ac:dyDescent="0.25">
      <c r="B135" s="146">
        <v>24</v>
      </c>
      <c r="C135" s="147" t="s">
        <v>70</v>
      </c>
      <c r="D135" s="148">
        <v>2</v>
      </c>
      <c r="E135" s="151" t="s">
        <v>100</v>
      </c>
      <c r="F135" s="148">
        <v>0</v>
      </c>
      <c r="G135" s="147" t="s">
        <v>71</v>
      </c>
    </row>
    <row r="136" spans="1:7" ht="9.9" customHeight="1" x14ac:dyDescent="0.25">
      <c r="B136" s="146">
        <v>6</v>
      </c>
      <c r="C136" s="147" t="s">
        <v>29</v>
      </c>
      <c r="D136" s="148">
        <v>1</v>
      </c>
      <c r="E136" s="151" t="s">
        <v>100</v>
      </c>
      <c r="F136" s="148">
        <v>2</v>
      </c>
      <c r="G136" s="147" t="s">
        <v>80</v>
      </c>
    </row>
    <row r="137" spans="1:7" ht="9.9" customHeight="1" x14ac:dyDescent="0.25">
      <c r="B137" s="146">
        <v>10</v>
      </c>
      <c r="C137" s="147" t="s">
        <v>46</v>
      </c>
      <c r="D137" s="148">
        <v>0</v>
      </c>
      <c r="E137" s="151" t="s">
        <v>100</v>
      </c>
      <c r="F137" s="148">
        <v>0</v>
      </c>
      <c r="G137" s="147" t="s">
        <v>88</v>
      </c>
    </row>
    <row r="138" spans="1:7" ht="9.9" customHeight="1" x14ac:dyDescent="0.25">
      <c r="B138" s="146">
        <v>3</v>
      </c>
      <c r="C138" s="147" t="s">
        <v>62</v>
      </c>
      <c r="D138" s="148">
        <v>1</v>
      </c>
      <c r="E138" s="151" t="s">
        <v>100</v>
      </c>
      <c r="F138" s="148">
        <v>2</v>
      </c>
      <c r="G138" s="147" t="s">
        <v>168</v>
      </c>
    </row>
    <row r="139" spans="1:7" ht="9.9" customHeight="1" x14ac:dyDescent="0.25">
      <c r="B139" s="146">
        <v>5</v>
      </c>
      <c r="C139" s="147" t="s">
        <v>11</v>
      </c>
      <c r="D139" s="148">
        <v>1</v>
      </c>
      <c r="E139" s="151" t="s">
        <v>100</v>
      </c>
      <c r="F139" s="148">
        <v>1</v>
      </c>
      <c r="G139" s="147" t="s">
        <v>14</v>
      </c>
    </row>
    <row r="140" spans="1:7" ht="9.9" customHeight="1" x14ac:dyDescent="0.25">
      <c r="B140" s="146">
        <v>15</v>
      </c>
      <c r="C140" s="147" t="s">
        <v>50</v>
      </c>
      <c r="D140" s="148">
        <v>0</v>
      </c>
      <c r="E140" s="151" t="s">
        <v>100</v>
      </c>
      <c r="F140" s="148">
        <v>0</v>
      </c>
      <c r="G140" s="147" t="s">
        <v>73</v>
      </c>
    </row>
    <row r="141" spans="1:7" ht="9.9" customHeight="1" x14ac:dyDescent="0.25">
      <c r="B141" s="146">
        <v>1</v>
      </c>
      <c r="C141" s="147" t="s">
        <v>89</v>
      </c>
      <c r="D141" s="148">
        <v>1</v>
      </c>
      <c r="E141" s="151" t="s">
        <v>100</v>
      </c>
      <c r="F141" s="148">
        <v>3</v>
      </c>
      <c r="G141" s="147" t="s">
        <v>13</v>
      </c>
    </row>
    <row r="142" spans="1:7" ht="9.9" customHeight="1" x14ac:dyDescent="0.25">
      <c r="B142" s="146">
        <v>12</v>
      </c>
      <c r="C142" s="147" t="s">
        <v>35</v>
      </c>
      <c r="D142" s="148">
        <v>2</v>
      </c>
      <c r="E142" s="151" t="s">
        <v>100</v>
      </c>
      <c r="F142" s="148">
        <v>0</v>
      </c>
      <c r="G142" s="147" t="s">
        <v>66</v>
      </c>
    </row>
    <row r="143" spans="1:7" ht="9.9" customHeight="1" x14ac:dyDescent="0.25">
      <c r="B143" s="146">
        <v>13</v>
      </c>
      <c r="C143" s="147" t="s">
        <v>75</v>
      </c>
      <c r="D143" s="148">
        <v>2</v>
      </c>
      <c r="E143" s="151" t="s">
        <v>100</v>
      </c>
      <c r="F143" s="148">
        <v>2</v>
      </c>
      <c r="G143" s="147" t="s">
        <v>72</v>
      </c>
    </row>
    <row r="144" spans="1:7" ht="9.9" customHeight="1" x14ac:dyDescent="0.25">
      <c r="B144" s="146">
        <v>4</v>
      </c>
      <c r="C144" s="147" t="s">
        <v>169</v>
      </c>
      <c r="D144" s="148">
        <v>3</v>
      </c>
      <c r="E144" s="151" t="s">
        <v>100</v>
      </c>
      <c r="F144" s="148">
        <v>1</v>
      </c>
      <c r="G144" s="147" t="s">
        <v>41</v>
      </c>
    </row>
    <row r="145" spans="1:7" ht="9.9" customHeight="1" x14ac:dyDescent="0.25">
      <c r="B145" s="146">
        <v>2</v>
      </c>
      <c r="C145" s="147" t="s">
        <v>56</v>
      </c>
      <c r="D145" s="148">
        <v>2</v>
      </c>
      <c r="E145" s="151" t="s">
        <v>100</v>
      </c>
      <c r="F145" s="148">
        <v>1</v>
      </c>
      <c r="G145" s="147" t="s">
        <v>59</v>
      </c>
    </row>
    <row r="146" spans="1:7" ht="9.9" customHeight="1" x14ac:dyDescent="0.25">
      <c r="B146" s="146">
        <v>16</v>
      </c>
      <c r="C146" s="147" t="s">
        <v>77</v>
      </c>
      <c r="D146" s="148">
        <v>0</v>
      </c>
      <c r="E146" s="151" t="s">
        <v>100</v>
      </c>
      <c r="F146" s="148">
        <v>1</v>
      </c>
      <c r="G146" s="147" t="s">
        <v>28</v>
      </c>
    </row>
    <row r="147" spans="1:7" ht="9.9" customHeight="1" x14ac:dyDescent="0.25">
      <c r="B147" s="146">
        <v>17</v>
      </c>
      <c r="C147" s="147" t="s">
        <v>26</v>
      </c>
      <c r="D147" s="148">
        <v>0</v>
      </c>
      <c r="E147" s="146" t="s">
        <v>100</v>
      </c>
      <c r="F147" s="148">
        <v>3</v>
      </c>
      <c r="G147" s="147" t="s">
        <v>23</v>
      </c>
    </row>
    <row r="148" spans="1:7" ht="9.9" customHeight="1" x14ac:dyDescent="0.25">
      <c r="B148" s="146">
        <v>18</v>
      </c>
      <c r="C148" s="147" t="s">
        <v>170</v>
      </c>
      <c r="D148" s="148">
        <v>0</v>
      </c>
      <c r="E148" s="151" t="s">
        <v>100</v>
      </c>
      <c r="F148" s="162">
        <v>1</v>
      </c>
      <c r="G148" s="147" t="s">
        <v>22</v>
      </c>
    </row>
    <row r="149" spans="1:7" ht="9.9" customHeight="1" x14ac:dyDescent="0.25">
      <c r="B149" s="146">
        <v>19</v>
      </c>
      <c r="C149" s="147" t="s">
        <v>16</v>
      </c>
      <c r="D149" s="148">
        <v>2</v>
      </c>
      <c r="E149" s="151" t="s">
        <v>100</v>
      </c>
      <c r="F149" s="148">
        <v>1</v>
      </c>
      <c r="G149" s="147" t="s">
        <v>17</v>
      </c>
    </row>
    <row r="150" spans="1:7" ht="9.9" customHeight="1" x14ac:dyDescent="0.25">
      <c r="B150" s="146">
        <v>14</v>
      </c>
      <c r="C150" s="147" t="s">
        <v>42</v>
      </c>
      <c r="D150" s="148">
        <v>0</v>
      </c>
      <c r="E150" s="151" t="s">
        <v>100</v>
      </c>
      <c r="F150" s="148">
        <v>0</v>
      </c>
      <c r="G150" s="147" t="s">
        <v>58</v>
      </c>
    </row>
    <row r="151" spans="1:7" ht="9.9" customHeight="1" x14ac:dyDescent="0.25">
      <c r="C151" s="147" t="s">
        <v>171</v>
      </c>
    </row>
    <row r="152" spans="1:7" ht="9.9" customHeight="1" x14ac:dyDescent="0.25">
      <c r="A152" s="145">
        <v>0.40277777777777801</v>
      </c>
    </row>
    <row r="153" spans="1:7" ht="9.9" customHeight="1" x14ac:dyDescent="0.25">
      <c r="B153" s="146">
        <v>18</v>
      </c>
      <c r="C153" s="147" t="s">
        <v>64</v>
      </c>
      <c r="D153" s="148">
        <v>1</v>
      </c>
      <c r="E153" s="151" t="s">
        <v>100</v>
      </c>
      <c r="F153" s="148">
        <v>1</v>
      </c>
      <c r="G153" s="147" t="s">
        <v>83</v>
      </c>
    </row>
    <row r="154" spans="1:7" ht="9.9" customHeight="1" x14ac:dyDescent="0.25">
      <c r="B154" s="146">
        <v>21</v>
      </c>
      <c r="C154" s="147" t="s">
        <v>31</v>
      </c>
      <c r="D154" s="148">
        <v>1</v>
      </c>
      <c r="E154" s="151" t="s">
        <v>100</v>
      </c>
      <c r="F154" s="148">
        <v>1</v>
      </c>
      <c r="G154" s="147" t="s">
        <v>60</v>
      </c>
    </row>
    <row r="155" spans="1:7" ht="9.9" customHeight="1" x14ac:dyDescent="0.25">
      <c r="B155" s="146">
        <v>22</v>
      </c>
      <c r="C155" s="147" t="s">
        <v>67</v>
      </c>
      <c r="D155" s="148">
        <v>1</v>
      </c>
      <c r="E155" s="151" t="s">
        <v>100</v>
      </c>
      <c r="F155" s="148">
        <v>1</v>
      </c>
      <c r="G155" s="147" t="s">
        <v>71</v>
      </c>
    </row>
    <row r="156" spans="1:7" ht="9.9" customHeight="1" x14ac:dyDescent="0.25">
      <c r="B156" s="146">
        <v>23</v>
      </c>
      <c r="C156" s="147" t="s">
        <v>48</v>
      </c>
      <c r="D156" s="148">
        <v>0</v>
      </c>
      <c r="E156" s="151" t="s">
        <v>100</v>
      </c>
      <c r="F156" s="148">
        <v>1</v>
      </c>
      <c r="G156" s="147" t="s">
        <v>70</v>
      </c>
    </row>
    <row r="157" spans="1:7" ht="9.9" customHeight="1" x14ac:dyDescent="0.25">
      <c r="B157" s="146">
        <v>24</v>
      </c>
      <c r="C157" s="147" t="s">
        <v>85</v>
      </c>
      <c r="D157" s="148">
        <v>2</v>
      </c>
      <c r="E157" s="151" t="s">
        <v>100</v>
      </c>
      <c r="F157" s="148">
        <v>2</v>
      </c>
      <c r="G157" s="147" t="s">
        <v>86</v>
      </c>
    </row>
    <row r="158" spans="1:7" ht="9.9" customHeight="1" x14ac:dyDescent="0.25">
      <c r="B158" s="146">
        <v>6</v>
      </c>
      <c r="C158" s="147" t="s">
        <v>46</v>
      </c>
      <c r="D158" s="148">
        <v>0</v>
      </c>
      <c r="E158" s="152" t="s">
        <v>100</v>
      </c>
      <c r="F158" s="148">
        <v>0</v>
      </c>
      <c r="G158" s="147" t="s">
        <v>11</v>
      </c>
    </row>
    <row r="159" spans="1:7" ht="9.9" customHeight="1" x14ac:dyDescent="0.25">
      <c r="B159" s="146">
        <v>10</v>
      </c>
      <c r="C159" s="147" t="s">
        <v>29</v>
      </c>
      <c r="D159" s="148">
        <v>1</v>
      </c>
      <c r="E159" s="152" t="s">
        <v>100</v>
      </c>
      <c r="F159" s="148">
        <v>0</v>
      </c>
      <c r="G159" s="147" t="s">
        <v>88</v>
      </c>
    </row>
    <row r="160" spans="1:7" ht="9.9" customHeight="1" x14ac:dyDescent="0.25">
      <c r="B160" s="146">
        <v>3</v>
      </c>
      <c r="C160" s="147" t="s">
        <v>80</v>
      </c>
      <c r="D160" s="148">
        <v>1</v>
      </c>
      <c r="E160" s="151" t="s">
        <v>100</v>
      </c>
      <c r="F160" s="148">
        <v>1</v>
      </c>
      <c r="G160" s="147" t="s">
        <v>126</v>
      </c>
    </row>
    <row r="161" spans="1:7" ht="9.9" customHeight="1" x14ac:dyDescent="0.25">
      <c r="B161" s="146">
        <v>5</v>
      </c>
      <c r="C161" s="147" t="s">
        <v>62</v>
      </c>
      <c r="D161" s="148">
        <v>1</v>
      </c>
      <c r="E161" s="151" t="s">
        <v>100</v>
      </c>
      <c r="F161" s="148">
        <v>2</v>
      </c>
      <c r="G161" s="147" t="s">
        <v>14</v>
      </c>
    </row>
    <row r="162" spans="1:7" ht="9.9" customHeight="1" x14ac:dyDescent="0.25">
      <c r="B162" s="146">
        <v>15</v>
      </c>
      <c r="C162" s="147" t="s">
        <v>50</v>
      </c>
      <c r="D162" s="148">
        <v>0</v>
      </c>
      <c r="E162" s="151" t="s">
        <v>100</v>
      </c>
      <c r="F162" s="148">
        <v>0</v>
      </c>
      <c r="G162" s="147" t="s">
        <v>35</v>
      </c>
    </row>
    <row r="163" spans="1:7" ht="9.9" customHeight="1" x14ac:dyDescent="0.25">
      <c r="B163" s="146">
        <v>1</v>
      </c>
      <c r="C163" s="147" t="s">
        <v>89</v>
      </c>
      <c r="D163" s="148">
        <v>0</v>
      </c>
      <c r="E163" s="151" t="s">
        <v>100</v>
      </c>
      <c r="F163" s="148">
        <v>1</v>
      </c>
      <c r="G163" s="147" t="s">
        <v>41</v>
      </c>
    </row>
    <row r="164" spans="1:7" ht="9.9" customHeight="1" x14ac:dyDescent="0.25">
      <c r="B164" s="146">
        <v>12</v>
      </c>
      <c r="C164" s="147" t="s">
        <v>75</v>
      </c>
      <c r="D164" s="148">
        <v>3</v>
      </c>
      <c r="E164" s="151" t="s">
        <v>100</v>
      </c>
      <c r="F164" s="148">
        <v>0</v>
      </c>
      <c r="G164" s="147" t="s">
        <v>169</v>
      </c>
    </row>
    <row r="165" spans="1:7" ht="9.9" customHeight="1" x14ac:dyDescent="0.25">
      <c r="B165" s="146">
        <v>13</v>
      </c>
      <c r="C165" s="147" t="s">
        <v>72</v>
      </c>
      <c r="D165" s="148">
        <v>2</v>
      </c>
      <c r="E165" s="151" t="s">
        <v>100</v>
      </c>
      <c r="F165" s="148">
        <v>2</v>
      </c>
      <c r="G165" s="147" t="s">
        <v>73</v>
      </c>
    </row>
    <row r="166" spans="1:7" ht="9.9" customHeight="1" x14ac:dyDescent="0.25">
      <c r="B166" s="146">
        <v>4</v>
      </c>
      <c r="C166" s="147" t="s">
        <v>66</v>
      </c>
      <c r="D166" s="148">
        <v>0</v>
      </c>
      <c r="E166" s="151" t="s">
        <v>100</v>
      </c>
      <c r="F166" s="148">
        <v>1</v>
      </c>
      <c r="G166" s="147" t="s">
        <v>13</v>
      </c>
    </row>
    <row r="167" spans="1:7" ht="9.9" customHeight="1" x14ac:dyDescent="0.25">
      <c r="B167" s="146">
        <v>2</v>
      </c>
      <c r="C167" s="147" t="s">
        <v>117</v>
      </c>
      <c r="D167" s="148">
        <v>3</v>
      </c>
      <c r="E167" s="151" t="s">
        <v>100</v>
      </c>
      <c r="F167" s="148">
        <v>0</v>
      </c>
      <c r="G167" s="147" t="s">
        <v>28</v>
      </c>
    </row>
    <row r="168" spans="1:7" ht="9.9" customHeight="1" x14ac:dyDescent="0.25">
      <c r="B168" s="146">
        <v>16</v>
      </c>
      <c r="C168" s="147" t="s">
        <v>172</v>
      </c>
      <c r="D168" s="148">
        <v>5</v>
      </c>
      <c r="E168" s="151" t="s">
        <v>100</v>
      </c>
      <c r="F168" s="148">
        <v>0</v>
      </c>
      <c r="G168" s="147" t="s">
        <v>173</v>
      </c>
    </row>
    <row r="169" spans="1:7" ht="9.9" customHeight="1" x14ac:dyDescent="0.25">
      <c r="B169" s="146">
        <v>17</v>
      </c>
      <c r="C169" s="147" t="s">
        <v>170</v>
      </c>
      <c r="D169" s="148">
        <v>0</v>
      </c>
      <c r="E169" s="146" t="s">
        <v>100</v>
      </c>
      <c r="F169" s="148">
        <v>1</v>
      </c>
      <c r="G169" s="147" t="s">
        <v>23</v>
      </c>
    </row>
    <row r="170" spans="1:7" ht="9.9" customHeight="1" x14ac:dyDescent="0.25">
      <c r="B170" s="146">
        <v>20</v>
      </c>
      <c r="C170" s="147" t="s">
        <v>52</v>
      </c>
      <c r="D170" s="148">
        <v>6</v>
      </c>
      <c r="E170" s="151" t="s">
        <v>100</v>
      </c>
      <c r="F170" s="148">
        <v>1</v>
      </c>
      <c r="G170" s="147" t="s">
        <v>22</v>
      </c>
    </row>
    <row r="171" spans="1:7" ht="9.9" customHeight="1" x14ac:dyDescent="0.25">
      <c r="B171" s="146">
        <v>19</v>
      </c>
      <c r="C171" s="147" t="s">
        <v>174</v>
      </c>
      <c r="D171" s="148">
        <v>0</v>
      </c>
      <c r="E171" s="151" t="s">
        <v>100</v>
      </c>
      <c r="F171" s="148">
        <v>0</v>
      </c>
      <c r="G171" s="147" t="s">
        <v>45</v>
      </c>
    </row>
    <row r="172" spans="1:7" ht="9.9" customHeight="1" x14ac:dyDescent="0.25">
      <c r="B172" s="146">
        <v>14</v>
      </c>
      <c r="C172" s="147" t="s">
        <v>118</v>
      </c>
      <c r="D172" s="148">
        <v>3</v>
      </c>
      <c r="E172" s="151" t="s">
        <v>100</v>
      </c>
      <c r="F172" s="148">
        <v>0</v>
      </c>
      <c r="G172" s="147" t="s">
        <v>20</v>
      </c>
    </row>
    <row r="173" spans="1:7" ht="9.9" customHeight="1" x14ac:dyDescent="0.25">
      <c r="C173" s="147" t="s">
        <v>175</v>
      </c>
    </row>
    <row r="175" spans="1:7" ht="9.9" customHeight="1" x14ac:dyDescent="0.25">
      <c r="A175" s="145">
        <v>0.43055555555555602</v>
      </c>
      <c r="B175" s="146">
        <v>18</v>
      </c>
      <c r="C175" s="147" t="s">
        <v>48</v>
      </c>
      <c r="D175" s="148">
        <v>1</v>
      </c>
      <c r="E175" s="151" t="s">
        <v>100</v>
      </c>
      <c r="F175" s="148">
        <v>2</v>
      </c>
      <c r="G175" s="147" t="s">
        <v>31</v>
      </c>
    </row>
    <row r="176" spans="1:7" ht="9.9" customHeight="1" x14ac:dyDescent="0.25">
      <c r="B176" s="146">
        <v>21</v>
      </c>
      <c r="C176" s="147" t="s">
        <v>85</v>
      </c>
      <c r="D176" s="148">
        <v>0</v>
      </c>
      <c r="E176" s="151" t="s">
        <v>100</v>
      </c>
      <c r="F176" s="148">
        <v>0</v>
      </c>
      <c r="G176" s="147" t="s">
        <v>64</v>
      </c>
    </row>
    <row r="177" spans="2:7" ht="9.9" customHeight="1" x14ac:dyDescent="0.25">
      <c r="B177" s="146">
        <v>22</v>
      </c>
      <c r="C177" s="147" t="s">
        <v>67</v>
      </c>
      <c r="D177" s="148">
        <v>2</v>
      </c>
      <c r="E177" s="151" t="s">
        <v>100</v>
      </c>
      <c r="F177" s="148">
        <v>0</v>
      </c>
      <c r="G177" s="147" t="s">
        <v>70</v>
      </c>
    </row>
    <row r="178" spans="2:7" ht="9.9" customHeight="1" x14ac:dyDescent="0.25">
      <c r="B178" s="146">
        <v>23</v>
      </c>
      <c r="C178" s="147" t="s">
        <v>60</v>
      </c>
      <c r="D178" s="148">
        <v>0</v>
      </c>
      <c r="E178" s="151" t="s">
        <v>100</v>
      </c>
      <c r="F178" s="148">
        <v>3</v>
      </c>
      <c r="G178" s="147" t="s">
        <v>86</v>
      </c>
    </row>
    <row r="179" spans="2:7" ht="9.9" customHeight="1" x14ac:dyDescent="0.25">
      <c r="B179" s="146">
        <v>24</v>
      </c>
      <c r="C179" s="147" t="s">
        <v>83</v>
      </c>
      <c r="D179" s="148">
        <v>0</v>
      </c>
      <c r="E179" s="151" t="s">
        <v>100</v>
      </c>
      <c r="F179" s="148">
        <v>0</v>
      </c>
      <c r="G179" s="147" t="s">
        <v>71</v>
      </c>
    </row>
    <row r="180" spans="2:7" ht="9.9" customHeight="1" x14ac:dyDescent="0.25">
      <c r="B180" s="146">
        <v>6</v>
      </c>
      <c r="C180" s="147" t="s">
        <v>29</v>
      </c>
      <c r="D180" s="148">
        <v>3</v>
      </c>
      <c r="E180" s="151" t="s">
        <v>100</v>
      </c>
      <c r="F180" s="148">
        <v>0</v>
      </c>
      <c r="G180" s="147" t="s">
        <v>126</v>
      </c>
    </row>
    <row r="181" spans="2:7" ht="9.9" customHeight="1" x14ac:dyDescent="0.25">
      <c r="B181" s="146">
        <v>10</v>
      </c>
      <c r="C181" s="147" t="s">
        <v>80</v>
      </c>
      <c r="D181" s="148">
        <v>0</v>
      </c>
      <c r="E181" s="151" t="s">
        <v>100</v>
      </c>
      <c r="F181" s="148">
        <v>0</v>
      </c>
      <c r="G181" s="147" t="s">
        <v>11</v>
      </c>
    </row>
    <row r="182" spans="2:7" ht="9.9" customHeight="1" x14ac:dyDescent="0.25">
      <c r="B182" s="146">
        <v>3</v>
      </c>
      <c r="C182" s="147" t="s">
        <v>46</v>
      </c>
      <c r="D182" s="148">
        <v>0</v>
      </c>
      <c r="E182" s="151" t="s">
        <v>100</v>
      </c>
      <c r="F182" s="148">
        <v>0</v>
      </c>
      <c r="G182" s="147" t="s">
        <v>62</v>
      </c>
    </row>
    <row r="183" spans="2:7" ht="9.9" customHeight="1" x14ac:dyDescent="0.25">
      <c r="B183" s="146">
        <v>5</v>
      </c>
      <c r="C183" s="147" t="s">
        <v>88</v>
      </c>
      <c r="D183" s="148">
        <v>0</v>
      </c>
      <c r="E183" s="151" t="s">
        <v>100</v>
      </c>
      <c r="F183" s="148">
        <v>0</v>
      </c>
      <c r="G183" s="147" t="s">
        <v>14</v>
      </c>
    </row>
    <row r="184" spans="2:7" ht="9.9" customHeight="1" x14ac:dyDescent="0.25">
      <c r="B184" s="146">
        <v>15</v>
      </c>
      <c r="C184" s="147" t="s">
        <v>50</v>
      </c>
      <c r="D184" s="148">
        <v>3</v>
      </c>
      <c r="E184" s="151" t="s">
        <v>100</v>
      </c>
      <c r="F184" s="148">
        <v>0</v>
      </c>
      <c r="G184" s="147" t="s">
        <v>89</v>
      </c>
    </row>
    <row r="185" spans="2:7" ht="9.9" customHeight="1" x14ac:dyDescent="0.25">
      <c r="B185" s="146">
        <v>1</v>
      </c>
      <c r="C185" s="147" t="s">
        <v>35</v>
      </c>
      <c r="D185" s="148">
        <v>3</v>
      </c>
      <c r="E185" s="151" t="s">
        <v>100</v>
      </c>
      <c r="F185" s="148">
        <v>0</v>
      </c>
      <c r="G185" s="147" t="s">
        <v>169</v>
      </c>
    </row>
    <row r="186" spans="2:7" ht="9.9" customHeight="1" x14ac:dyDescent="0.25">
      <c r="B186" s="146">
        <v>12</v>
      </c>
      <c r="C186" s="147" t="s">
        <v>75</v>
      </c>
      <c r="D186" s="148">
        <v>1</v>
      </c>
      <c r="E186" s="151" t="s">
        <v>100</v>
      </c>
      <c r="F186" s="148">
        <v>1</v>
      </c>
      <c r="G186" s="147" t="s">
        <v>73</v>
      </c>
    </row>
    <row r="187" spans="2:7" ht="9.9" customHeight="1" x14ac:dyDescent="0.25">
      <c r="B187" s="146">
        <v>13</v>
      </c>
      <c r="C187" s="147" t="s">
        <v>72</v>
      </c>
      <c r="D187" s="148">
        <v>1</v>
      </c>
      <c r="E187" s="151" t="s">
        <v>100</v>
      </c>
      <c r="F187" s="148">
        <v>0</v>
      </c>
      <c r="G187" s="147" t="s">
        <v>13</v>
      </c>
    </row>
    <row r="188" spans="2:7" ht="9.9" customHeight="1" x14ac:dyDescent="0.25">
      <c r="B188" s="146">
        <v>4</v>
      </c>
      <c r="C188" s="147" t="s">
        <v>66</v>
      </c>
      <c r="D188" s="148">
        <v>2</v>
      </c>
      <c r="E188" s="151" t="s">
        <v>100</v>
      </c>
      <c r="F188" s="148">
        <v>0</v>
      </c>
      <c r="G188" s="147" t="s">
        <v>41</v>
      </c>
    </row>
    <row r="189" spans="2:7" ht="9.9" customHeight="1" x14ac:dyDescent="0.25">
      <c r="B189" s="146">
        <v>2</v>
      </c>
      <c r="C189" s="147" t="s">
        <v>77</v>
      </c>
      <c r="D189" s="148">
        <v>0</v>
      </c>
      <c r="E189" s="151" t="s">
        <v>100</v>
      </c>
      <c r="F189" s="148">
        <v>0</v>
      </c>
      <c r="G189" s="147" t="s">
        <v>56</v>
      </c>
    </row>
    <row r="190" spans="2:7" ht="9.9" customHeight="1" x14ac:dyDescent="0.25">
      <c r="B190" s="146">
        <v>16</v>
      </c>
      <c r="C190" s="147" t="s">
        <v>117</v>
      </c>
      <c r="D190" s="148">
        <v>1</v>
      </c>
      <c r="E190" s="151" t="s">
        <v>100</v>
      </c>
      <c r="F190" s="148">
        <v>1</v>
      </c>
      <c r="G190" s="147" t="s">
        <v>59</v>
      </c>
    </row>
    <row r="191" spans="2:7" ht="9.9" customHeight="1" x14ac:dyDescent="0.25">
      <c r="B191" s="146">
        <v>17</v>
      </c>
      <c r="C191" s="147" t="s">
        <v>21</v>
      </c>
      <c r="D191" s="148">
        <v>3</v>
      </c>
      <c r="E191" s="146" t="s">
        <v>100</v>
      </c>
      <c r="F191" s="148">
        <v>0</v>
      </c>
      <c r="G191" s="147" t="s">
        <v>16</v>
      </c>
    </row>
    <row r="192" spans="2:7" ht="9.9" customHeight="1" x14ac:dyDescent="0.25">
      <c r="B192" s="146">
        <v>20</v>
      </c>
      <c r="C192" s="147" t="s">
        <v>42</v>
      </c>
      <c r="D192" s="148">
        <v>1</v>
      </c>
      <c r="E192" s="151" t="s">
        <v>100</v>
      </c>
      <c r="F192" s="148">
        <v>0</v>
      </c>
      <c r="G192" s="147" t="s">
        <v>17</v>
      </c>
    </row>
    <row r="193" spans="1:7" ht="9.9" customHeight="1" x14ac:dyDescent="0.25">
      <c r="B193" s="146">
        <v>19</v>
      </c>
      <c r="C193" s="147" t="s">
        <v>78</v>
      </c>
      <c r="D193" s="148">
        <v>2</v>
      </c>
      <c r="E193" s="151" t="s">
        <v>100</v>
      </c>
      <c r="F193" s="148">
        <v>1</v>
      </c>
      <c r="G193" s="147" t="s">
        <v>118</v>
      </c>
    </row>
    <row r="194" spans="1:7" ht="9.9" customHeight="1" x14ac:dyDescent="0.25">
      <c r="B194" s="146">
        <v>14</v>
      </c>
      <c r="C194" s="147" t="s">
        <v>15</v>
      </c>
      <c r="D194" s="148">
        <v>1</v>
      </c>
      <c r="E194" s="151" t="s">
        <v>100</v>
      </c>
      <c r="F194" s="148">
        <v>1</v>
      </c>
      <c r="G194" s="147" t="s">
        <v>45</v>
      </c>
    </row>
    <row r="195" spans="1:7" ht="9.9" customHeight="1" x14ac:dyDescent="0.25">
      <c r="C195" s="147" t="s">
        <v>176</v>
      </c>
    </row>
    <row r="197" spans="1:7" ht="9.9" customHeight="1" x14ac:dyDescent="0.25">
      <c r="A197" s="145">
        <v>0.45833333333333298</v>
      </c>
      <c r="B197" s="146">
        <v>18</v>
      </c>
      <c r="C197" s="147" t="s">
        <v>29</v>
      </c>
      <c r="D197" s="148">
        <v>4</v>
      </c>
      <c r="E197" s="151" t="s">
        <v>100</v>
      </c>
      <c r="F197" s="148">
        <v>0</v>
      </c>
      <c r="G197" s="147" t="s">
        <v>11</v>
      </c>
    </row>
    <row r="198" spans="1:7" ht="9.9" customHeight="1" x14ac:dyDescent="0.25">
      <c r="B198" s="146">
        <v>21</v>
      </c>
      <c r="C198" s="147" t="s">
        <v>80</v>
      </c>
      <c r="D198" s="148">
        <v>3</v>
      </c>
      <c r="E198" s="151" t="s">
        <v>100</v>
      </c>
      <c r="F198" s="148">
        <v>0</v>
      </c>
      <c r="G198" s="147" t="s">
        <v>62</v>
      </c>
    </row>
    <row r="199" spans="1:7" ht="9.9" customHeight="1" x14ac:dyDescent="0.25">
      <c r="B199" s="146">
        <v>22</v>
      </c>
      <c r="C199" s="147" t="s">
        <v>46</v>
      </c>
      <c r="D199" s="148">
        <v>3</v>
      </c>
      <c r="E199" s="151" t="s">
        <v>100</v>
      </c>
      <c r="F199" s="148">
        <v>3</v>
      </c>
      <c r="G199" s="147" t="s">
        <v>14</v>
      </c>
    </row>
    <row r="200" spans="1:7" ht="9.9" customHeight="1" x14ac:dyDescent="0.25">
      <c r="B200" s="146">
        <v>23</v>
      </c>
      <c r="C200" s="147" t="s">
        <v>126</v>
      </c>
      <c r="D200" s="148">
        <v>1</v>
      </c>
      <c r="E200" s="151" t="s">
        <v>100</v>
      </c>
      <c r="F200" s="148">
        <v>0</v>
      </c>
      <c r="G200" s="147" t="s">
        <v>88</v>
      </c>
    </row>
    <row r="201" spans="1:7" ht="9.9" customHeight="1" x14ac:dyDescent="0.25">
      <c r="B201" s="146">
        <v>24</v>
      </c>
      <c r="C201" s="147" t="s">
        <v>50</v>
      </c>
      <c r="D201" s="148">
        <v>0</v>
      </c>
      <c r="E201" s="151" t="s">
        <v>100</v>
      </c>
      <c r="F201" s="148">
        <v>0</v>
      </c>
      <c r="G201" s="147" t="s">
        <v>13</v>
      </c>
    </row>
    <row r="202" spans="1:7" ht="9.9" customHeight="1" x14ac:dyDescent="0.25">
      <c r="B202" s="146">
        <v>6</v>
      </c>
      <c r="C202" s="147" t="s">
        <v>66</v>
      </c>
      <c r="D202" s="148">
        <v>0</v>
      </c>
      <c r="E202" s="151" t="s">
        <v>100</v>
      </c>
      <c r="F202" s="148">
        <v>3</v>
      </c>
      <c r="G202" s="147" t="s">
        <v>89</v>
      </c>
    </row>
    <row r="203" spans="1:7" ht="9.9" customHeight="1" x14ac:dyDescent="0.25">
      <c r="B203" s="146">
        <v>10</v>
      </c>
      <c r="C203" s="147" t="s">
        <v>35</v>
      </c>
      <c r="D203" s="148">
        <v>3</v>
      </c>
      <c r="E203" s="151" t="s">
        <v>100</v>
      </c>
      <c r="F203" s="148">
        <v>1</v>
      </c>
      <c r="G203" s="147" t="s">
        <v>72</v>
      </c>
    </row>
    <row r="204" spans="1:7" ht="9.9" customHeight="1" x14ac:dyDescent="0.25">
      <c r="B204" s="146">
        <v>3</v>
      </c>
      <c r="C204" s="147" t="s">
        <v>75</v>
      </c>
      <c r="D204" s="148">
        <v>2</v>
      </c>
      <c r="E204" s="151" t="s">
        <v>100</v>
      </c>
      <c r="F204" s="148">
        <v>0</v>
      </c>
      <c r="G204" s="147" t="s">
        <v>41</v>
      </c>
    </row>
    <row r="205" spans="1:7" ht="9.9" customHeight="1" x14ac:dyDescent="0.25">
      <c r="B205" s="146">
        <v>5</v>
      </c>
      <c r="C205" s="147" t="s">
        <v>73</v>
      </c>
      <c r="D205" s="148">
        <v>0</v>
      </c>
      <c r="E205" s="151" t="s">
        <v>100</v>
      </c>
      <c r="F205" s="148">
        <v>1</v>
      </c>
      <c r="G205" s="147" t="s">
        <v>169</v>
      </c>
    </row>
    <row r="206" spans="1:7" ht="9.9" customHeight="1" x14ac:dyDescent="0.25">
      <c r="B206" s="146">
        <v>15</v>
      </c>
      <c r="C206" s="147" t="s">
        <v>59</v>
      </c>
      <c r="D206" s="148">
        <v>2</v>
      </c>
      <c r="E206" s="151" t="s">
        <v>100</v>
      </c>
      <c r="F206" s="148">
        <v>1</v>
      </c>
      <c r="G206" s="147" t="s">
        <v>28</v>
      </c>
    </row>
    <row r="207" spans="1:7" ht="9.9" customHeight="1" x14ac:dyDescent="0.25">
      <c r="B207" s="146">
        <v>1</v>
      </c>
      <c r="C207" s="147" t="s">
        <v>117</v>
      </c>
      <c r="D207" s="148">
        <v>2</v>
      </c>
      <c r="E207" s="151" t="s">
        <v>100</v>
      </c>
      <c r="F207" s="148">
        <v>1</v>
      </c>
      <c r="G207" s="147" t="s">
        <v>56</v>
      </c>
    </row>
    <row r="208" spans="1:7" ht="9.9" customHeight="1" x14ac:dyDescent="0.25">
      <c r="B208" s="146">
        <v>12</v>
      </c>
      <c r="C208" s="147" t="s">
        <v>52</v>
      </c>
      <c r="D208" s="148">
        <v>2</v>
      </c>
      <c r="E208" s="151" t="s">
        <v>100</v>
      </c>
      <c r="F208" s="148">
        <v>0</v>
      </c>
      <c r="G208" s="147" t="s">
        <v>23</v>
      </c>
    </row>
    <row r="209" spans="1:7" ht="9.9" customHeight="1" x14ac:dyDescent="0.25">
      <c r="B209" s="146">
        <v>13</v>
      </c>
      <c r="C209" s="147" t="s">
        <v>58</v>
      </c>
      <c r="D209" s="148">
        <v>1</v>
      </c>
      <c r="E209" s="151" t="s">
        <v>100</v>
      </c>
      <c r="F209" s="148">
        <v>1</v>
      </c>
      <c r="G209" s="147" t="s">
        <v>16</v>
      </c>
    </row>
    <row r="210" spans="1:7" ht="9.9" customHeight="1" x14ac:dyDescent="0.25">
      <c r="B210" s="146">
        <v>4</v>
      </c>
      <c r="C210" s="147" t="s">
        <v>21</v>
      </c>
      <c r="D210" s="148">
        <v>1</v>
      </c>
      <c r="E210" s="151" t="s">
        <v>100</v>
      </c>
      <c r="F210" s="148">
        <v>1</v>
      </c>
      <c r="G210" s="147" t="s">
        <v>17</v>
      </c>
    </row>
    <row r="211" spans="1:7" ht="9.9" customHeight="1" x14ac:dyDescent="0.25">
      <c r="B211" s="146">
        <v>2</v>
      </c>
      <c r="C211" s="147" t="s">
        <v>15</v>
      </c>
      <c r="D211" s="148">
        <v>5</v>
      </c>
      <c r="E211" s="151" t="s">
        <v>100</v>
      </c>
      <c r="F211" s="148">
        <v>0</v>
      </c>
      <c r="G211" s="147" t="s">
        <v>78</v>
      </c>
    </row>
    <row r="212" spans="1:7" ht="9.9" customHeight="1" x14ac:dyDescent="0.25">
      <c r="B212" s="146">
        <v>16</v>
      </c>
      <c r="C212" s="147" t="s">
        <v>45</v>
      </c>
      <c r="D212" s="148">
        <v>1</v>
      </c>
      <c r="E212" s="151" t="s">
        <v>100</v>
      </c>
      <c r="F212" s="148">
        <v>0</v>
      </c>
      <c r="G212" s="147" t="s">
        <v>20</v>
      </c>
    </row>
    <row r="213" spans="1:7" ht="9.9" customHeight="1" x14ac:dyDescent="0.25">
      <c r="B213" s="146">
        <v>17</v>
      </c>
      <c r="C213" s="147" t="s">
        <v>26</v>
      </c>
      <c r="D213" s="148">
        <v>2</v>
      </c>
      <c r="E213" s="146" t="s">
        <v>100</v>
      </c>
      <c r="F213" s="148">
        <v>1</v>
      </c>
      <c r="G213" s="147" t="s">
        <v>22</v>
      </c>
    </row>
    <row r="216" spans="1:7" ht="9.9" customHeight="1" x14ac:dyDescent="0.25">
      <c r="A216" s="145">
        <v>0.48611111111111099</v>
      </c>
      <c r="B216" s="146">
        <v>18</v>
      </c>
      <c r="C216" s="147" t="s">
        <v>64</v>
      </c>
      <c r="D216" s="148">
        <v>2</v>
      </c>
      <c r="E216" s="151" t="s">
        <v>100</v>
      </c>
      <c r="F216" s="148">
        <v>2</v>
      </c>
      <c r="G216" s="147" t="s">
        <v>71</v>
      </c>
    </row>
    <row r="217" spans="1:7" ht="9.9" customHeight="1" x14ac:dyDescent="0.25">
      <c r="B217" s="146">
        <v>21</v>
      </c>
      <c r="C217" s="147" t="s">
        <v>48</v>
      </c>
      <c r="D217" s="148">
        <v>2</v>
      </c>
      <c r="E217" s="151" t="s">
        <v>100</v>
      </c>
      <c r="F217" s="148">
        <v>5</v>
      </c>
      <c r="G217" s="147" t="s">
        <v>67</v>
      </c>
    </row>
    <row r="218" spans="1:7" ht="9.9" customHeight="1" x14ac:dyDescent="0.25">
      <c r="B218" s="146">
        <v>22</v>
      </c>
      <c r="C218" s="147" t="s">
        <v>60</v>
      </c>
      <c r="D218" s="148">
        <v>1</v>
      </c>
      <c r="E218" s="151" t="s">
        <v>100</v>
      </c>
      <c r="F218" s="148">
        <v>2</v>
      </c>
      <c r="G218" s="147" t="s">
        <v>70</v>
      </c>
    </row>
    <row r="219" spans="1:7" ht="9.9" customHeight="1" x14ac:dyDescent="0.25">
      <c r="B219" s="146">
        <v>23</v>
      </c>
      <c r="C219" s="147" t="s">
        <v>85</v>
      </c>
      <c r="D219" s="148">
        <v>1</v>
      </c>
      <c r="E219" s="151" t="s">
        <v>100</v>
      </c>
      <c r="F219" s="148">
        <v>1</v>
      </c>
      <c r="G219" s="147" t="s">
        <v>31</v>
      </c>
    </row>
    <row r="220" spans="1:7" ht="9.9" customHeight="1" x14ac:dyDescent="0.25">
      <c r="B220" s="146">
        <v>24</v>
      </c>
      <c r="C220" s="147" t="s">
        <v>83</v>
      </c>
      <c r="D220" s="148">
        <v>1</v>
      </c>
      <c r="E220" s="151" t="s">
        <v>100</v>
      </c>
      <c r="F220" s="148">
        <v>1</v>
      </c>
      <c r="G220" s="147" t="s">
        <v>86</v>
      </c>
    </row>
    <row r="221" spans="1:7" ht="9.9" customHeight="1" x14ac:dyDescent="0.25">
      <c r="B221" s="146">
        <v>6</v>
      </c>
      <c r="C221" s="147" t="s">
        <v>29</v>
      </c>
      <c r="D221" s="148">
        <v>4</v>
      </c>
      <c r="E221" s="151" t="s">
        <v>100</v>
      </c>
      <c r="F221" s="148">
        <v>3</v>
      </c>
      <c r="G221" s="147" t="s">
        <v>62</v>
      </c>
    </row>
    <row r="222" spans="1:7" ht="9.9" customHeight="1" x14ac:dyDescent="0.25">
      <c r="B222" s="146">
        <v>10</v>
      </c>
      <c r="C222" s="147" t="s">
        <v>80</v>
      </c>
      <c r="D222" s="148">
        <v>0</v>
      </c>
      <c r="E222" s="151" t="s">
        <v>100</v>
      </c>
      <c r="F222" s="148">
        <v>1</v>
      </c>
      <c r="G222" s="147" t="s">
        <v>46</v>
      </c>
    </row>
    <row r="223" spans="1:7" ht="9.9" customHeight="1" x14ac:dyDescent="0.25">
      <c r="B223" s="146">
        <v>3</v>
      </c>
      <c r="C223" s="147" t="s">
        <v>11</v>
      </c>
      <c r="D223" s="148">
        <v>1</v>
      </c>
      <c r="E223" s="151" t="s">
        <v>100</v>
      </c>
      <c r="F223" s="148">
        <v>3</v>
      </c>
      <c r="G223" s="147" t="s">
        <v>88</v>
      </c>
    </row>
    <row r="224" spans="1:7" ht="9.9" customHeight="1" x14ac:dyDescent="0.25">
      <c r="B224" s="146">
        <v>5</v>
      </c>
      <c r="C224" s="147" t="s">
        <v>126</v>
      </c>
      <c r="D224" s="148">
        <v>0</v>
      </c>
      <c r="E224" s="151" t="s">
        <v>100</v>
      </c>
      <c r="F224" s="148">
        <v>0</v>
      </c>
      <c r="G224" s="147" t="s">
        <v>14</v>
      </c>
    </row>
    <row r="225" spans="1:7" ht="9.9" customHeight="1" x14ac:dyDescent="0.25">
      <c r="B225" s="146">
        <v>15</v>
      </c>
      <c r="C225" s="147" t="s">
        <v>50</v>
      </c>
      <c r="D225" s="148">
        <v>2</v>
      </c>
      <c r="E225" s="151" t="s">
        <v>100</v>
      </c>
      <c r="F225" s="148">
        <v>0</v>
      </c>
      <c r="G225" s="147" t="s">
        <v>66</v>
      </c>
    </row>
    <row r="226" spans="1:7" ht="9.9" customHeight="1" x14ac:dyDescent="0.25">
      <c r="B226" s="146">
        <v>1</v>
      </c>
      <c r="C226" s="147" t="s">
        <v>13</v>
      </c>
      <c r="D226" s="148">
        <v>2</v>
      </c>
      <c r="E226" s="151" t="s">
        <v>100</v>
      </c>
      <c r="F226" s="148">
        <v>1</v>
      </c>
      <c r="G226" s="147" t="s">
        <v>169</v>
      </c>
    </row>
    <row r="227" spans="1:7" ht="9.9" customHeight="1" x14ac:dyDescent="0.25">
      <c r="B227" s="146">
        <v>12</v>
      </c>
      <c r="C227" s="147" t="s">
        <v>89</v>
      </c>
      <c r="D227" s="148">
        <v>4</v>
      </c>
      <c r="E227" s="151" t="s">
        <v>100</v>
      </c>
      <c r="F227" s="148">
        <v>2</v>
      </c>
      <c r="G227" s="147" t="s">
        <v>72</v>
      </c>
    </row>
    <row r="228" spans="1:7" ht="9.9" customHeight="1" x14ac:dyDescent="0.25">
      <c r="B228" s="146">
        <v>13</v>
      </c>
      <c r="C228" s="147" t="s">
        <v>35</v>
      </c>
      <c r="D228" s="148">
        <v>1</v>
      </c>
      <c r="E228" s="151" t="s">
        <v>100</v>
      </c>
      <c r="F228" s="148">
        <v>0</v>
      </c>
      <c r="G228" s="147" t="s">
        <v>75</v>
      </c>
    </row>
    <row r="229" spans="1:7" ht="9.9" customHeight="1" x14ac:dyDescent="0.25">
      <c r="B229" s="146">
        <v>4</v>
      </c>
      <c r="C229" s="147" t="s">
        <v>73</v>
      </c>
      <c r="D229" s="148">
        <v>1</v>
      </c>
      <c r="E229" s="151" t="s">
        <v>100</v>
      </c>
      <c r="F229" s="148">
        <v>2</v>
      </c>
      <c r="G229" s="147" t="s">
        <v>41</v>
      </c>
    </row>
    <row r="230" spans="1:7" ht="9.9" customHeight="1" x14ac:dyDescent="0.25">
      <c r="B230" s="146">
        <v>2</v>
      </c>
      <c r="C230" s="147" t="s">
        <v>23</v>
      </c>
      <c r="D230" s="148">
        <v>5</v>
      </c>
      <c r="E230" s="151" t="s">
        <v>100</v>
      </c>
      <c r="F230" s="148">
        <v>0</v>
      </c>
      <c r="G230" s="147" t="s">
        <v>22</v>
      </c>
    </row>
    <row r="231" spans="1:7" ht="9.9" customHeight="1" x14ac:dyDescent="0.25">
      <c r="B231" s="146">
        <v>16</v>
      </c>
      <c r="C231" s="147" t="s">
        <v>52</v>
      </c>
      <c r="D231" s="148">
        <v>0</v>
      </c>
      <c r="E231" s="151" t="s">
        <v>100</v>
      </c>
      <c r="F231" s="148">
        <v>0</v>
      </c>
      <c r="G231" s="147" t="s">
        <v>26</v>
      </c>
    </row>
    <row r="232" spans="1:7" ht="9.9" customHeight="1" x14ac:dyDescent="0.25">
      <c r="B232" s="146">
        <v>17</v>
      </c>
      <c r="C232" s="147" t="s">
        <v>21</v>
      </c>
      <c r="D232" s="148">
        <v>1</v>
      </c>
      <c r="E232" s="146" t="s">
        <v>100</v>
      </c>
      <c r="F232" s="148">
        <v>2</v>
      </c>
      <c r="G232" s="147" t="s">
        <v>58</v>
      </c>
    </row>
    <row r="233" spans="1:7" ht="9.9" customHeight="1" x14ac:dyDescent="0.25">
      <c r="B233" s="146">
        <v>11</v>
      </c>
      <c r="C233" s="147" t="s">
        <v>42</v>
      </c>
      <c r="D233" s="148">
        <v>0</v>
      </c>
      <c r="E233" s="151" t="s">
        <v>100</v>
      </c>
      <c r="F233" s="148">
        <v>0</v>
      </c>
      <c r="G233" s="147" t="s">
        <v>16</v>
      </c>
    </row>
    <row r="234" spans="1:7" ht="9.9" customHeight="1" x14ac:dyDescent="0.25">
      <c r="C234" s="147" t="s">
        <v>15</v>
      </c>
      <c r="D234" s="148">
        <v>1</v>
      </c>
      <c r="F234" s="148">
        <v>1</v>
      </c>
      <c r="G234" s="147" t="s">
        <v>118</v>
      </c>
    </row>
    <row r="236" spans="1:7" ht="9.9" customHeight="1" x14ac:dyDescent="0.25">
      <c r="A236" s="145">
        <v>0.51388888888888895</v>
      </c>
      <c r="B236" s="146">
        <v>18</v>
      </c>
      <c r="C236" s="147" t="s">
        <v>48</v>
      </c>
      <c r="D236" s="148">
        <v>0</v>
      </c>
      <c r="E236" s="151" t="s">
        <v>100</v>
      </c>
      <c r="F236" s="148">
        <v>1</v>
      </c>
      <c r="G236" s="147" t="s">
        <v>60</v>
      </c>
    </row>
    <row r="237" spans="1:7" ht="9.9" customHeight="1" x14ac:dyDescent="0.25">
      <c r="B237" s="146">
        <v>21</v>
      </c>
      <c r="C237" s="147" t="s">
        <v>85</v>
      </c>
      <c r="D237" s="148">
        <v>0</v>
      </c>
      <c r="E237" s="151" t="s">
        <v>100</v>
      </c>
      <c r="F237" s="148">
        <v>1</v>
      </c>
      <c r="G237" s="147" t="s">
        <v>67</v>
      </c>
    </row>
    <row r="238" spans="1:7" ht="9.9" customHeight="1" x14ac:dyDescent="0.25">
      <c r="B238" s="146">
        <v>22</v>
      </c>
      <c r="C238" s="147" t="s">
        <v>64</v>
      </c>
      <c r="D238" s="148">
        <v>1</v>
      </c>
      <c r="E238" s="151" t="s">
        <v>100</v>
      </c>
      <c r="F238" s="148">
        <v>1</v>
      </c>
      <c r="G238" s="147" t="s">
        <v>31</v>
      </c>
    </row>
    <row r="239" spans="1:7" ht="9.9" customHeight="1" x14ac:dyDescent="0.25">
      <c r="B239" s="146">
        <v>23</v>
      </c>
      <c r="C239" s="147" t="s">
        <v>83</v>
      </c>
      <c r="D239" s="148">
        <v>1</v>
      </c>
      <c r="E239" s="151" t="s">
        <v>100</v>
      </c>
      <c r="F239" s="148">
        <v>3</v>
      </c>
      <c r="G239" s="147" t="s">
        <v>70</v>
      </c>
    </row>
    <row r="240" spans="1:7" ht="9.9" customHeight="1" x14ac:dyDescent="0.25">
      <c r="B240" s="146">
        <v>24</v>
      </c>
      <c r="C240" s="147" t="s">
        <v>86</v>
      </c>
      <c r="D240" s="148">
        <v>2</v>
      </c>
      <c r="E240" s="151" t="s">
        <v>100</v>
      </c>
      <c r="F240" s="148">
        <v>0</v>
      </c>
      <c r="G240" s="147" t="s">
        <v>71</v>
      </c>
    </row>
    <row r="241" spans="1:7" ht="9.9" customHeight="1" x14ac:dyDescent="0.25">
      <c r="B241" s="146">
        <v>6</v>
      </c>
      <c r="C241" s="147" t="s">
        <v>11</v>
      </c>
      <c r="D241" s="148">
        <v>1</v>
      </c>
      <c r="E241" s="151" t="s">
        <v>100</v>
      </c>
      <c r="F241" s="148">
        <v>1</v>
      </c>
      <c r="G241" s="147" t="s">
        <v>126</v>
      </c>
    </row>
    <row r="242" spans="1:7" ht="9.9" customHeight="1" x14ac:dyDescent="0.25">
      <c r="B242" s="146">
        <v>10</v>
      </c>
      <c r="C242" s="147" t="s">
        <v>29</v>
      </c>
      <c r="D242" s="148">
        <v>3</v>
      </c>
      <c r="E242" s="151" t="s">
        <v>100</v>
      </c>
      <c r="F242" s="148">
        <v>0</v>
      </c>
      <c r="G242" s="147" t="s">
        <v>46</v>
      </c>
    </row>
    <row r="243" spans="1:7" ht="9.9" customHeight="1" x14ac:dyDescent="0.25">
      <c r="B243" s="146">
        <v>3</v>
      </c>
      <c r="C243" s="147" t="s">
        <v>177</v>
      </c>
      <c r="D243" s="148">
        <v>1</v>
      </c>
      <c r="E243" s="151" t="s">
        <v>100</v>
      </c>
      <c r="F243" s="148">
        <v>1</v>
      </c>
      <c r="G243" s="147" t="s">
        <v>14</v>
      </c>
    </row>
    <row r="244" spans="1:7" ht="9.9" customHeight="1" x14ac:dyDescent="0.25">
      <c r="B244" s="146">
        <v>5</v>
      </c>
      <c r="C244" s="147" t="s">
        <v>62</v>
      </c>
      <c r="D244" s="148">
        <v>2</v>
      </c>
      <c r="E244" s="151" t="s">
        <v>100</v>
      </c>
      <c r="F244" s="148">
        <v>1</v>
      </c>
      <c r="G244" s="147" t="s">
        <v>88</v>
      </c>
    </row>
    <row r="245" spans="1:7" ht="9.9" customHeight="1" x14ac:dyDescent="0.25">
      <c r="B245" s="146">
        <v>15</v>
      </c>
      <c r="C245" s="147" t="s">
        <v>117</v>
      </c>
      <c r="D245" s="148">
        <v>0</v>
      </c>
      <c r="E245" s="151" t="s">
        <v>100</v>
      </c>
      <c r="F245" s="148">
        <v>0</v>
      </c>
      <c r="G245" s="147" t="s">
        <v>77</v>
      </c>
    </row>
    <row r="246" spans="1:7" ht="9.9" customHeight="1" x14ac:dyDescent="0.25">
      <c r="B246" s="146">
        <v>1</v>
      </c>
      <c r="C246" s="147" t="s">
        <v>56</v>
      </c>
      <c r="D246" s="148">
        <v>1</v>
      </c>
      <c r="E246" s="151" t="s">
        <v>100</v>
      </c>
      <c r="F246" s="148">
        <v>0</v>
      </c>
      <c r="G246" s="147" t="s">
        <v>28</v>
      </c>
    </row>
    <row r="247" spans="1:7" ht="9.9" customHeight="1" x14ac:dyDescent="0.25">
      <c r="B247" s="146">
        <v>12</v>
      </c>
      <c r="C247" s="147" t="s">
        <v>52</v>
      </c>
      <c r="D247" s="148">
        <v>1</v>
      </c>
      <c r="E247" s="151" t="s">
        <v>100</v>
      </c>
      <c r="F247" s="148">
        <v>0</v>
      </c>
      <c r="G247" s="147" t="s">
        <v>178</v>
      </c>
    </row>
    <row r="248" spans="1:7" ht="9.9" customHeight="1" x14ac:dyDescent="0.25">
      <c r="B248" s="146">
        <v>4</v>
      </c>
      <c r="C248" s="147" t="s">
        <v>42</v>
      </c>
      <c r="D248" s="148">
        <v>1</v>
      </c>
      <c r="E248" s="151" t="s">
        <v>100</v>
      </c>
      <c r="F248" s="148">
        <v>0</v>
      </c>
      <c r="G248" s="147" t="s">
        <v>21</v>
      </c>
    </row>
    <row r="249" spans="1:7" ht="9.9" customHeight="1" x14ac:dyDescent="0.25">
      <c r="B249" s="146">
        <v>2</v>
      </c>
      <c r="C249" s="147" t="s">
        <v>58</v>
      </c>
      <c r="D249" s="148">
        <v>8</v>
      </c>
      <c r="E249" s="151" t="s">
        <v>100</v>
      </c>
      <c r="F249" s="148">
        <v>0</v>
      </c>
      <c r="G249" s="147" t="s">
        <v>17</v>
      </c>
    </row>
    <row r="250" spans="1:7" ht="9.9" customHeight="1" x14ac:dyDescent="0.25">
      <c r="B250" s="146">
        <v>17</v>
      </c>
      <c r="C250" s="147" t="s">
        <v>78</v>
      </c>
      <c r="D250" s="148">
        <v>4</v>
      </c>
      <c r="E250" s="146" t="s">
        <v>100</v>
      </c>
      <c r="F250" s="148">
        <v>2</v>
      </c>
      <c r="G250" s="147" t="s">
        <v>20</v>
      </c>
    </row>
    <row r="251" spans="1:7" ht="9.9" customHeight="1" x14ac:dyDescent="0.25">
      <c r="C251" s="147" t="s">
        <v>45</v>
      </c>
      <c r="D251" s="148">
        <v>0</v>
      </c>
      <c r="E251" s="146" t="s">
        <v>100</v>
      </c>
      <c r="F251" s="148">
        <v>0</v>
      </c>
      <c r="G251" s="147" t="s">
        <v>118</v>
      </c>
    </row>
    <row r="253" spans="1:7" ht="9.9" customHeight="1" x14ac:dyDescent="0.25">
      <c r="A253" s="145">
        <v>0.54166666666666696</v>
      </c>
      <c r="B253" s="146">
        <v>18</v>
      </c>
      <c r="C253" s="147" t="s">
        <v>67</v>
      </c>
      <c r="D253" s="148">
        <v>1</v>
      </c>
      <c r="E253" s="151" t="s">
        <v>100</v>
      </c>
      <c r="F253" s="148">
        <v>4</v>
      </c>
      <c r="G253" s="147" t="s">
        <v>60</v>
      </c>
    </row>
    <row r="254" spans="1:7" ht="9.9" customHeight="1" x14ac:dyDescent="0.25">
      <c r="B254" s="146">
        <v>21</v>
      </c>
      <c r="C254" s="147" t="s">
        <v>31</v>
      </c>
      <c r="D254" s="148">
        <v>0</v>
      </c>
      <c r="E254" s="151" t="s">
        <v>100</v>
      </c>
      <c r="F254" s="148">
        <v>3</v>
      </c>
      <c r="G254" s="147" t="s">
        <v>83</v>
      </c>
    </row>
    <row r="255" spans="1:7" ht="9.9" customHeight="1" x14ac:dyDescent="0.25">
      <c r="B255" s="146">
        <v>22</v>
      </c>
      <c r="C255" s="147" t="s">
        <v>64</v>
      </c>
      <c r="D255" s="148">
        <v>3</v>
      </c>
      <c r="E255" s="151" t="s">
        <v>100</v>
      </c>
      <c r="F255" s="148">
        <v>0</v>
      </c>
      <c r="G255" s="147" t="s">
        <v>86</v>
      </c>
    </row>
    <row r="256" spans="1:7" ht="9.9" customHeight="1" x14ac:dyDescent="0.25">
      <c r="B256" s="146">
        <v>23</v>
      </c>
      <c r="C256" s="147" t="s">
        <v>85</v>
      </c>
      <c r="D256" s="148">
        <v>1</v>
      </c>
      <c r="E256" s="151" t="s">
        <v>100</v>
      </c>
      <c r="F256" s="148">
        <v>1</v>
      </c>
      <c r="G256" s="147" t="s">
        <v>70</v>
      </c>
    </row>
    <row r="257" spans="2:8" ht="9.9" customHeight="1" x14ac:dyDescent="0.25">
      <c r="B257" s="146">
        <v>24</v>
      </c>
      <c r="C257" s="147" t="s">
        <v>48</v>
      </c>
      <c r="D257" s="148">
        <v>1</v>
      </c>
      <c r="E257" s="151" t="s">
        <v>100</v>
      </c>
      <c r="F257" s="148">
        <v>1</v>
      </c>
      <c r="G257" s="147" t="s">
        <v>71</v>
      </c>
    </row>
    <row r="258" spans="2:8" ht="9.9" customHeight="1" x14ac:dyDescent="0.25">
      <c r="B258" s="146">
        <v>6</v>
      </c>
      <c r="C258" s="147" t="s">
        <v>50</v>
      </c>
      <c r="D258" s="148">
        <v>1</v>
      </c>
      <c r="E258" s="151" t="s">
        <v>100</v>
      </c>
      <c r="F258" s="148">
        <v>1</v>
      </c>
      <c r="G258" s="147" t="s">
        <v>72</v>
      </c>
    </row>
    <row r="259" spans="2:8" ht="9.9" customHeight="1" x14ac:dyDescent="0.25">
      <c r="B259" s="146">
        <v>10</v>
      </c>
      <c r="C259" s="147" t="s">
        <v>89</v>
      </c>
      <c r="D259" s="148">
        <v>4</v>
      </c>
      <c r="E259" s="151" t="s">
        <v>100</v>
      </c>
      <c r="F259" s="148">
        <v>2</v>
      </c>
      <c r="G259" s="147" t="s">
        <v>75</v>
      </c>
    </row>
    <row r="260" spans="2:8" ht="9.9" customHeight="1" x14ac:dyDescent="0.25">
      <c r="B260" s="146">
        <v>3</v>
      </c>
      <c r="C260" s="147" t="s">
        <v>35</v>
      </c>
      <c r="D260" s="148">
        <v>1</v>
      </c>
      <c r="E260" s="151" t="s">
        <v>100</v>
      </c>
      <c r="F260" s="148">
        <v>1</v>
      </c>
      <c r="G260" s="147" t="s">
        <v>41</v>
      </c>
    </row>
    <row r="261" spans="2:8" ht="9.9" customHeight="1" x14ac:dyDescent="0.25">
      <c r="B261" s="146">
        <v>5</v>
      </c>
      <c r="C261" s="163" t="s">
        <v>66</v>
      </c>
      <c r="D261" s="148">
        <v>0</v>
      </c>
      <c r="E261" s="151" t="s">
        <v>100</v>
      </c>
      <c r="F261" s="148">
        <v>1</v>
      </c>
      <c r="G261" s="163" t="s">
        <v>169</v>
      </c>
    </row>
    <row r="262" spans="2:8" ht="9.9" customHeight="1" x14ac:dyDescent="0.25">
      <c r="B262" s="146">
        <v>15</v>
      </c>
      <c r="C262" s="163" t="s">
        <v>13</v>
      </c>
      <c r="D262" s="148">
        <v>2</v>
      </c>
      <c r="E262" s="151" t="s">
        <v>100</v>
      </c>
      <c r="F262" s="148">
        <v>0</v>
      </c>
      <c r="G262" s="163" t="s">
        <v>73</v>
      </c>
    </row>
    <row r="263" spans="2:8" ht="9.9" customHeight="1" x14ac:dyDescent="0.25">
      <c r="B263" s="146">
        <v>1</v>
      </c>
      <c r="C263" s="163" t="s">
        <v>117</v>
      </c>
      <c r="D263" s="148">
        <v>0</v>
      </c>
      <c r="E263" s="151" t="s">
        <v>100</v>
      </c>
      <c r="F263" s="148">
        <v>1</v>
      </c>
      <c r="G263" s="163" t="s">
        <v>118</v>
      </c>
    </row>
    <row r="264" spans="2:8" ht="9.9" customHeight="1" x14ac:dyDescent="0.25">
      <c r="B264" s="146">
        <v>12</v>
      </c>
      <c r="C264" s="163" t="s">
        <v>52</v>
      </c>
      <c r="D264" s="148">
        <v>7</v>
      </c>
      <c r="E264" s="151" t="s">
        <v>100</v>
      </c>
      <c r="F264" s="148">
        <v>0</v>
      </c>
      <c r="G264" s="163" t="s">
        <v>21</v>
      </c>
      <c r="H264" s="90"/>
    </row>
    <row r="265" spans="2:8" ht="9.9" customHeight="1" x14ac:dyDescent="0.25">
      <c r="B265" s="146">
        <v>13</v>
      </c>
      <c r="C265" s="163" t="s">
        <v>58</v>
      </c>
      <c r="D265" s="148">
        <v>1</v>
      </c>
      <c r="E265" s="151" t="s">
        <v>100</v>
      </c>
      <c r="F265" s="148">
        <v>0</v>
      </c>
      <c r="G265" s="163" t="s">
        <v>22</v>
      </c>
    </row>
    <row r="266" spans="2:8" ht="9.9" customHeight="1" x14ac:dyDescent="0.25">
      <c r="B266" s="146">
        <v>4</v>
      </c>
      <c r="C266" s="163" t="s">
        <v>15</v>
      </c>
      <c r="D266" s="148">
        <v>6</v>
      </c>
      <c r="E266" s="151" t="s">
        <v>100</v>
      </c>
      <c r="F266" s="148">
        <v>1</v>
      </c>
      <c r="G266" s="163" t="s">
        <v>59</v>
      </c>
      <c r="H266" s="90"/>
    </row>
    <row r="267" spans="2:8" ht="9.9" customHeight="1" x14ac:dyDescent="0.25">
      <c r="B267" s="146">
        <v>2</v>
      </c>
      <c r="C267" s="163" t="s">
        <v>56</v>
      </c>
      <c r="D267" s="148">
        <v>1</v>
      </c>
      <c r="E267" s="151" t="s">
        <v>100</v>
      </c>
      <c r="F267" s="148">
        <v>0</v>
      </c>
      <c r="G267" s="163" t="s">
        <v>45</v>
      </c>
    </row>
    <row r="268" spans="2:8" ht="9.9" customHeight="1" x14ac:dyDescent="0.25">
      <c r="B268" s="146">
        <v>16</v>
      </c>
      <c r="C268" s="164" t="s">
        <v>23</v>
      </c>
      <c r="D268" s="148">
        <v>0</v>
      </c>
      <c r="E268" s="151" t="s">
        <v>100</v>
      </c>
      <c r="F268" s="148">
        <v>0</v>
      </c>
      <c r="G268" s="163" t="s">
        <v>16</v>
      </c>
      <c r="H268" s="90"/>
    </row>
    <row r="269" spans="2:8" ht="9.9" customHeight="1" x14ac:dyDescent="0.25">
      <c r="B269" s="146">
        <v>17</v>
      </c>
      <c r="C269" s="164" t="s">
        <v>42</v>
      </c>
      <c r="D269" s="148">
        <v>0</v>
      </c>
      <c r="E269" s="146" t="s">
        <v>100</v>
      </c>
      <c r="F269" s="148">
        <v>0</v>
      </c>
      <c r="G269" s="163" t="s">
        <v>26</v>
      </c>
    </row>
    <row r="270" spans="2:8" ht="9.9" customHeight="1" x14ac:dyDescent="0.25">
      <c r="B270" s="146">
        <v>14</v>
      </c>
      <c r="C270" s="163" t="s">
        <v>78</v>
      </c>
      <c r="D270" s="148">
        <v>1</v>
      </c>
      <c r="E270" s="151" t="s">
        <v>100</v>
      </c>
      <c r="F270" s="148">
        <v>2</v>
      </c>
      <c r="G270" s="163" t="s">
        <v>77</v>
      </c>
      <c r="H270" s="90"/>
    </row>
    <row r="271" spans="2:8" ht="9.9" customHeight="1" x14ac:dyDescent="0.25">
      <c r="E271" s="151" t="s">
        <v>100</v>
      </c>
    </row>
    <row r="272" spans="2:8" ht="9.9" customHeight="1" x14ac:dyDescent="0.25">
      <c r="C272" s="90"/>
      <c r="E272" s="151" t="s">
        <v>100</v>
      </c>
      <c r="H272" s="90"/>
    </row>
    <row r="274" spans="1:8" ht="9.9" customHeight="1" x14ac:dyDescent="0.25">
      <c r="C274" s="90"/>
      <c r="H274" s="90"/>
    </row>
    <row r="275" spans="1:8" ht="9.9" customHeight="1" x14ac:dyDescent="0.25">
      <c r="A275" s="145">
        <v>0.56944444444444398</v>
      </c>
      <c r="B275" s="146">
        <v>18</v>
      </c>
      <c r="C275" s="147" t="s">
        <v>60</v>
      </c>
      <c r="D275" s="148">
        <v>2</v>
      </c>
      <c r="E275" s="151" t="s">
        <v>100</v>
      </c>
      <c r="F275" s="148">
        <v>1</v>
      </c>
      <c r="G275" s="147" t="s">
        <v>85</v>
      </c>
    </row>
    <row r="276" spans="1:8" ht="9.9" customHeight="1" x14ac:dyDescent="0.25">
      <c r="B276" s="146">
        <v>21</v>
      </c>
      <c r="C276" s="163" t="s">
        <v>64</v>
      </c>
      <c r="D276" s="148">
        <v>3</v>
      </c>
      <c r="E276" s="151" t="s">
        <v>100</v>
      </c>
      <c r="F276" s="148">
        <v>0</v>
      </c>
      <c r="G276" s="147" t="s">
        <v>67</v>
      </c>
      <c r="H276" s="90"/>
    </row>
    <row r="277" spans="1:8" ht="9.9" customHeight="1" x14ac:dyDescent="0.25">
      <c r="B277" s="146">
        <v>22</v>
      </c>
      <c r="C277" s="147" t="s">
        <v>48</v>
      </c>
      <c r="D277" s="148">
        <v>0</v>
      </c>
      <c r="E277" s="151" t="s">
        <v>100</v>
      </c>
      <c r="F277" s="148">
        <v>1</v>
      </c>
      <c r="G277" s="147" t="s">
        <v>83</v>
      </c>
    </row>
    <row r="278" spans="1:8" ht="9.9" customHeight="1" x14ac:dyDescent="0.25">
      <c r="B278" s="146">
        <v>23</v>
      </c>
      <c r="C278" s="147" t="s">
        <v>31</v>
      </c>
      <c r="D278" s="148">
        <v>1</v>
      </c>
      <c r="E278" s="151" t="s">
        <v>100</v>
      </c>
      <c r="F278" s="148">
        <v>0</v>
      </c>
      <c r="G278" s="147" t="s">
        <v>71</v>
      </c>
    </row>
    <row r="279" spans="1:8" ht="9.9" customHeight="1" x14ac:dyDescent="0.25">
      <c r="B279" s="146">
        <v>24</v>
      </c>
      <c r="C279" s="147" t="s">
        <v>86</v>
      </c>
      <c r="D279" s="148">
        <v>4</v>
      </c>
      <c r="E279" s="151" t="s">
        <v>100</v>
      </c>
      <c r="F279" s="148">
        <v>0</v>
      </c>
      <c r="G279" s="147" t="s">
        <v>70</v>
      </c>
    </row>
    <row r="280" spans="1:8" ht="9.9" customHeight="1" x14ac:dyDescent="0.25">
      <c r="B280" s="146">
        <v>6</v>
      </c>
      <c r="C280" s="147" t="s">
        <v>29</v>
      </c>
      <c r="D280" s="148">
        <v>3</v>
      </c>
      <c r="E280" s="151" t="s">
        <v>100</v>
      </c>
      <c r="F280" s="148">
        <v>0</v>
      </c>
      <c r="G280" s="147" t="s">
        <v>14</v>
      </c>
    </row>
    <row r="281" spans="1:8" ht="9.9" customHeight="1" x14ac:dyDescent="0.25">
      <c r="B281" s="146">
        <v>10</v>
      </c>
      <c r="C281" s="147" t="s">
        <v>80</v>
      </c>
      <c r="D281" s="148">
        <v>1</v>
      </c>
      <c r="E281" s="151" t="s">
        <v>100</v>
      </c>
      <c r="F281" s="148">
        <v>0</v>
      </c>
      <c r="G281" s="147" t="s">
        <v>88</v>
      </c>
    </row>
    <row r="282" spans="1:8" ht="9.9" customHeight="1" x14ac:dyDescent="0.25">
      <c r="B282" s="146">
        <v>3</v>
      </c>
      <c r="C282" s="147" t="s">
        <v>46</v>
      </c>
      <c r="D282" s="148">
        <v>2</v>
      </c>
      <c r="E282" s="151" t="s">
        <v>100</v>
      </c>
      <c r="F282" s="148">
        <v>2</v>
      </c>
      <c r="G282" s="147" t="s">
        <v>126</v>
      </c>
    </row>
    <row r="283" spans="1:8" ht="9.9" customHeight="1" x14ac:dyDescent="0.25">
      <c r="B283" s="146">
        <v>5</v>
      </c>
      <c r="C283" s="147" t="s">
        <v>62</v>
      </c>
      <c r="D283" s="148">
        <v>4</v>
      </c>
      <c r="E283" s="151" t="s">
        <v>100</v>
      </c>
      <c r="F283" s="148">
        <v>0</v>
      </c>
      <c r="G283" s="147" t="s">
        <v>11</v>
      </c>
    </row>
    <row r="284" spans="1:8" ht="9.9" customHeight="1" x14ac:dyDescent="0.25">
      <c r="B284" s="146">
        <v>15</v>
      </c>
      <c r="C284" s="147" t="s">
        <v>50</v>
      </c>
      <c r="D284" s="148">
        <v>1</v>
      </c>
      <c r="E284" s="151" t="s">
        <v>100</v>
      </c>
      <c r="F284" s="148">
        <v>0</v>
      </c>
      <c r="G284" s="147" t="s">
        <v>75</v>
      </c>
    </row>
    <row r="285" spans="1:8" ht="9.9" customHeight="1" x14ac:dyDescent="0.25">
      <c r="B285" s="146">
        <v>1</v>
      </c>
      <c r="C285" s="147" t="s">
        <v>89</v>
      </c>
      <c r="D285" s="148">
        <v>0</v>
      </c>
      <c r="E285" s="151" t="s">
        <v>100</v>
      </c>
      <c r="F285" s="148">
        <v>0</v>
      </c>
      <c r="G285" s="147" t="s">
        <v>35</v>
      </c>
    </row>
    <row r="286" spans="1:8" ht="9.9" customHeight="1" x14ac:dyDescent="0.25">
      <c r="B286" s="146">
        <v>12</v>
      </c>
      <c r="C286" s="147" t="s">
        <v>72</v>
      </c>
      <c r="D286" s="148">
        <v>2</v>
      </c>
      <c r="E286" s="151" t="s">
        <v>100</v>
      </c>
      <c r="F286" s="148">
        <v>0</v>
      </c>
      <c r="G286" s="147" t="s">
        <v>169</v>
      </c>
    </row>
    <row r="287" spans="1:8" ht="9.9" customHeight="1" x14ac:dyDescent="0.25">
      <c r="B287" s="146">
        <v>13</v>
      </c>
      <c r="C287" s="147" t="s">
        <v>66</v>
      </c>
      <c r="D287" s="148">
        <v>1</v>
      </c>
      <c r="E287" s="151" t="s">
        <v>100</v>
      </c>
      <c r="F287" s="148">
        <v>1</v>
      </c>
      <c r="G287" s="147" t="s">
        <v>73</v>
      </c>
    </row>
    <row r="288" spans="1:8" ht="9.9" customHeight="1" x14ac:dyDescent="0.25">
      <c r="B288" s="146">
        <v>4</v>
      </c>
      <c r="C288" s="147" t="s">
        <v>13</v>
      </c>
      <c r="D288" s="148">
        <v>1</v>
      </c>
      <c r="E288" s="151" t="s">
        <v>100</v>
      </c>
      <c r="F288" s="148">
        <v>1</v>
      </c>
      <c r="G288" s="147" t="s">
        <v>41</v>
      </c>
    </row>
    <row r="289" spans="1:7" ht="9.9" customHeight="1" x14ac:dyDescent="0.25">
      <c r="B289" s="146">
        <v>2</v>
      </c>
      <c r="C289" s="147" t="s">
        <v>118</v>
      </c>
      <c r="D289" s="148">
        <v>0</v>
      </c>
      <c r="E289" s="151" t="s">
        <v>100</v>
      </c>
      <c r="F289" s="148">
        <v>0</v>
      </c>
      <c r="G289" s="147" t="s">
        <v>23</v>
      </c>
    </row>
    <row r="290" spans="1:7" ht="9.9" customHeight="1" x14ac:dyDescent="0.25">
      <c r="B290" s="146">
        <v>16</v>
      </c>
      <c r="C290" s="147" t="s">
        <v>52</v>
      </c>
      <c r="D290" s="148">
        <v>1</v>
      </c>
      <c r="E290" s="151" t="s">
        <v>100</v>
      </c>
      <c r="F290" s="148">
        <v>1</v>
      </c>
      <c r="G290" s="147" t="s">
        <v>56</v>
      </c>
    </row>
    <row r="291" spans="1:7" ht="9.9" customHeight="1" x14ac:dyDescent="0.25">
      <c r="B291" s="146">
        <v>17</v>
      </c>
      <c r="C291" s="147" t="s">
        <v>58</v>
      </c>
      <c r="D291" s="148">
        <v>1</v>
      </c>
      <c r="E291" s="146" t="s">
        <v>100</v>
      </c>
      <c r="F291" s="148">
        <v>2</v>
      </c>
      <c r="G291" s="147" t="s">
        <v>77</v>
      </c>
    </row>
    <row r="292" spans="1:7" ht="9.9" customHeight="1" x14ac:dyDescent="0.25">
      <c r="B292" s="146">
        <v>19</v>
      </c>
      <c r="C292" s="147" t="s">
        <v>15</v>
      </c>
      <c r="D292" s="148">
        <v>2</v>
      </c>
      <c r="E292" s="151" t="s">
        <v>100</v>
      </c>
      <c r="F292" s="148">
        <v>2</v>
      </c>
      <c r="G292" s="147" t="s">
        <v>42</v>
      </c>
    </row>
    <row r="293" spans="1:7" ht="9.9" customHeight="1" x14ac:dyDescent="0.25">
      <c r="E293" s="151" t="s">
        <v>100</v>
      </c>
    </row>
    <row r="294" spans="1:7" ht="9.9" customHeight="1" x14ac:dyDescent="0.25">
      <c r="E294" s="151" t="s">
        <v>100</v>
      </c>
    </row>
    <row r="297" spans="1:7" ht="9.9" customHeight="1" x14ac:dyDescent="0.25">
      <c r="A297" s="145">
        <v>0.59722222222222199</v>
      </c>
      <c r="B297" s="146">
        <v>18</v>
      </c>
      <c r="C297" s="147" t="s">
        <v>48</v>
      </c>
      <c r="D297" s="148">
        <v>1</v>
      </c>
      <c r="E297" s="151" t="s">
        <v>100</v>
      </c>
      <c r="F297" s="148">
        <v>3</v>
      </c>
      <c r="G297" s="147" t="s">
        <v>64</v>
      </c>
    </row>
    <row r="298" spans="1:7" ht="9.9" customHeight="1" x14ac:dyDescent="0.25">
      <c r="B298" s="146">
        <v>21</v>
      </c>
      <c r="C298" s="147" t="s">
        <v>85</v>
      </c>
      <c r="D298" s="148">
        <v>1</v>
      </c>
      <c r="E298" s="151" t="s">
        <v>100</v>
      </c>
      <c r="F298" s="148">
        <v>1</v>
      </c>
      <c r="G298" s="147" t="s">
        <v>71</v>
      </c>
    </row>
    <row r="299" spans="1:7" ht="9.9" customHeight="1" x14ac:dyDescent="0.25">
      <c r="B299" s="146">
        <v>22</v>
      </c>
      <c r="C299" s="147" t="s">
        <v>31</v>
      </c>
      <c r="D299" s="148">
        <v>0</v>
      </c>
      <c r="E299" s="151" t="s">
        <v>100</v>
      </c>
      <c r="F299" s="148">
        <v>0</v>
      </c>
      <c r="G299" s="147" t="s">
        <v>70</v>
      </c>
    </row>
    <row r="300" spans="1:7" ht="9.9" customHeight="1" x14ac:dyDescent="0.25">
      <c r="B300" s="146">
        <v>23</v>
      </c>
      <c r="C300" s="147" t="s">
        <v>67</v>
      </c>
      <c r="D300" s="148">
        <v>2</v>
      </c>
      <c r="E300" s="151" t="s">
        <v>100</v>
      </c>
      <c r="F300" s="148">
        <v>3</v>
      </c>
      <c r="G300" s="147" t="s">
        <v>86</v>
      </c>
    </row>
    <row r="301" spans="1:7" ht="9.9" customHeight="1" x14ac:dyDescent="0.25">
      <c r="B301" s="146">
        <v>24</v>
      </c>
      <c r="C301" s="147" t="s">
        <v>60</v>
      </c>
      <c r="D301" s="148">
        <v>0</v>
      </c>
      <c r="E301" s="151" t="s">
        <v>100</v>
      </c>
      <c r="F301" s="148">
        <v>1</v>
      </c>
      <c r="G301" s="147" t="s">
        <v>83</v>
      </c>
    </row>
    <row r="302" spans="1:7" ht="9.9" customHeight="1" x14ac:dyDescent="0.25">
      <c r="B302" s="146">
        <v>6</v>
      </c>
      <c r="C302" s="147" t="s">
        <v>50</v>
      </c>
      <c r="D302" s="148">
        <v>3</v>
      </c>
      <c r="E302" s="151" t="s">
        <v>100</v>
      </c>
      <c r="F302" s="148">
        <v>1</v>
      </c>
      <c r="G302" s="147" t="s">
        <v>169</v>
      </c>
    </row>
    <row r="303" spans="1:7" ht="9.9" customHeight="1" x14ac:dyDescent="0.25">
      <c r="B303" s="146">
        <v>10</v>
      </c>
      <c r="C303" s="147" t="s">
        <v>89</v>
      </c>
      <c r="D303" s="148">
        <v>1</v>
      </c>
      <c r="E303" s="151" t="s">
        <v>100</v>
      </c>
      <c r="F303" s="148">
        <v>1</v>
      </c>
      <c r="G303" s="147" t="s">
        <v>73</v>
      </c>
    </row>
    <row r="304" spans="1:7" ht="9.9" customHeight="1" x14ac:dyDescent="0.25">
      <c r="B304" s="146">
        <v>3</v>
      </c>
      <c r="C304" s="147" t="s">
        <v>35</v>
      </c>
      <c r="D304" s="148">
        <v>2</v>
      </c>
      <c r="E304" s="151" t="s">
        <v>100</v>
      </c>
      <c r="F304" s="148">
        <v>1</v>
      </c>
      <c r="G304" s="147" t="s">
        <v>13</v>
      </c>
    </row>
    <row r="305" spans="1:7" ht="9.9" customHeight="1" x14ac:dyDescent="0.25">
      <c r="B305" s="146">
        <v>5</v>
      </c>
      <c r="C305" s="147" t="s">
        <v>75</v>
      </c>
      <c r="D305" s="148">
        <v>3</v>
      </c>
      <c r="E305" s="151" t="s">
        <v>100</v>
      </c>
      <c r="F305" s="148">
        <v>0</v>
      </c>
      <c r="G305" s="147" t="s">
        <v>66</v>
      </c>
    </row>
    <row r="306" spans="1:7" ht="9.9" customHeight="1" x14ac:dyDescent="0.25">
      <c r="B306" s="146">
        <v>15</v>
      </c>
      <c r="C306" s="147" t="s">
        <v>72</v>
      </c>
      <c r="D306" s="148">
        <v>2</v>
      </c>
      <c r="E306" s="151" t="s">
        <v>100</v>
      </c>
      <c r="F306" s="148">
        <v>1</v>
      </c>
      <c r="G306" s="147" t="s">
        <v>41</v>
      </c>
    </row>
    <row r="307" spans="1:7" ht="9.9" customHeight="1" x14ac:dyDescent="0.25">
      <c r="B307" s="146">
        <v>1</v>
      </c>
      <c r="C307" s="147" t="s">
        <v>23</v>
      </c>
      <c r="D307" s="148">
        <v>1</v>
      </c>
      <c r="E307" s="151" t="s">
        <v>100</v>
      </c>
      <c r="F307" s="148">
        <v>1</v>
      </c>
      <c r="G307" s="147" t="s">
        <v>15</v>
      </c>
    </row>
    <row r="308" spans="1:7" ht="9.9" customHeight="1" x14ac:dyDescent="0.25">
      <c r="B308" s="146">
        <v>12</v>
      </c>
      <c r="C308" s="147" t="s">
        <v>52</v>
      </c>
      <c r="D308" s="148">
        <v>0</v>
      </c>
      <c r="E308" s="151" t="s">
        <v>100</v>
      </c>
      <c r="F308" s="148">
        <v>1</v>
      </c>
      <c r="G308" s="147" t="s">
        <v>77</v>
      </c>
    </row>
    <row r="309" spans="1:7" ht="9.9" customHeight="1" x14ac:dyDescent="0.25">
      <c r="E309" s="151" t="s">
        <v>100</v>
      </c>
    </row>
    <row r="310" spans="1:7" ht="9.9" customHeight="1" x14ac:dyDescent="0.25">
      <c r="E310" s="151" t="s">
        <v>100</v>
      </c>
    </row>
    <row r="311" spans="1:7" ht="9.9" customHeight="1" x14ac:dyDescent="0.25">
      <c r="B311" s="146">
        <v>18</v>
      </c>
      <c r="C311" s="147" t="s">
        <v>60</v>
      </c>
      <c r="D311" s="148">
        <v>1</v>
      </c>
      <c r="E311" s="151" t="s">
        <v>100</v>
      </c>
      <c r="F311" s="148">
        <v>0</v>
      </c>
      <c r="G311" s="147" t="s">
        <v>71</v>
      </c>
    </row>
    <row r="312" spans="1:7" ht="9.9" customHeight="1" x14ac:dyDescent="0.25">
      <c r="B312" s="146">
        <v>21</v>
      </c>
      <c r="C312" s="147" t="s">
        <v>67</v>
      </c>
      <c r="D312" s="148">
        <v>0</v>
      </c>
      <c r="E312" s="151" t="s">
        <v>100</v>
      </c>
      <c r="F312" s="148">
        <v>3</v>
      </c>
      <c r="G312" s="147" t="s">
        <v>83</v>
      </c>
    </row>
    <row r="313" spans="1:7" ht="9.9" customHeight="1" x14ac:dyDescent="0.25">
      <c r="B313" s="146">
        <v>22</v>
      </c>
      <c r="C313" s="147" t="s">
        <v>31</v>
      </c>
      <c r="D313" s="148">
        <v>3</v>
      </c>
      <c r="E313" s="151" t="s">
        <v>100</v>
      </c>
      <c r="F313" s="148">
        <v>4</v>
      </c>
      <c r="G313" s="147" t="s">
        <v>86</v>
      </c>
    </row>
    <row r="314" spans="1:7" ht="9.9" customHeight="1" x14ac:dyDescent="0.25">
      <c r="B314" s="146">
        <v>23</v>
      </c>
      <c r="C314" s="147" t="s">
        <v>64</v>
      </c>
      <c r="D314" s="148">
        <v>0</v>
      </c>
      <c r="E314" s="151" t="s">
        <v>100</v>
      </c>
      <c r="F314" s="148">
        <v>2</v>
      </c>
      <c r="G314" s="147" t="s">
        <v>70</v>
      </c>
    </row>
    <row r="315" spans="1:7" ht="9.9" customHeight="1" x14ac:dyDescent="0.25">
      <c r="B315" s="146">
        <v>24</v>
      </c>
      <c r="C315" s="147" t="s">
        <v>48</v>
      </c>
      <c r="D315" s="148">
        <v>0</v>
      </c>
      <c r="E315" s="151" t="s">
        <v>100</v>
      </c>
      <c r="F315" s="148">
        <v>0</v>
      </c>
      <c r="G315" s="147" t="s">
        <v>85</v>
      </c>
    </row>
    <row r="316" spans="1:7" ht="9.9" customHeight="1" x14ac:dyDescent="0.25">
      <c r="B316" s="146">
        <v>6</v>
      </c>
      <c r="C316" s="147" t="s">
        <v>50</v>
      </c>
      <c r="D316" s="148">
        <v>1</v>
      </c>
      <c r="E316" s="151" t="s">
        <v>100</v>
      </c>
      <c r="F316" s="148">
        <v>0</v>
      </c>
      <c r="G316" s="147" t="s">
        <v>41</v>
      </c>
    </row>
    <row r="317" spans="1:7" ht="9.9" customHeight="1" x14ac:dyDescent="0.25">
      <c r="B317" s="146">
        <v>10</v>
      </c>
      <c r="C317" s="147" t="s">
        <v>89</v>
      </c>
      <c r="D317" s="148">
        <v>3</v>
      </c>
      <c r="E317" s="151" t="s">
        <v>100</v>
      </c>
      <c r="F317" s="148">
        <v>1</v>
      </c>
      <c r="G317" s="147" t="s">
        <v>169</v>
      </c>
    </row>
    <row r="318" spans="1:7" ht="9.9" customHeight="1" x14ac:dyDescent="0.25">
      <c r="B318" s="146">
        <v>3</v>
      </c>
      <c r="C318" s="147" t="s">
        <v>179</v>
      </c>
      <c r="D318" s="148">
        <v>2</v>
      </c>
      <c r="E318" s="151" t="s">
        <v>100</v>
      </c>
      <c r="F318" s="148">
        <v>1</v>
      </c>
      <c r="G318" s="147" t="s">
        <v>73</v>
      </c>
    </row>
    <row r="319" spans="1:7" ht="9.9" customHeight="1" x14ac:dyDescent="0.25">
      <c r="A319" s="145">
        <v>0.625</v>
      </c>
      <c r="B319" s="146">
        <v>5</v>
      </c>
      <c r="C319" s="147" t="s">
        <v>75</v>
      </c>
      <c r="D319" s="148">
        <v>3</v>
      </c>
      <c r="E319" s="151" t="s">
        <v>100</v>
      </c>
      <c r="F319" s="148">
        <v>1</v>
      </c>
      <c r="G319" s="147" t="s">
        <v>13</v>
      </c>
    </row>
    <row r="320" spans="1:7" ht="9.9" customHeight="1" x14ac:dyDescent="0.25">
      <c r="B320" s="146">
        <v>15</v>
      </c>
      <c r="C320" s="147" t="s">
        <v>72</v>
      </c>
      <c r="D320" s="148">
        <v>1</v>
      </c>
      <c r="E320" s="151" t="s">
        <v>100</v>
      </c>
      <c r="F320" s="148">
        <v>0</v>
      </c>
      <c r="G320" s="147" t="s">
        <v>66</v>
      </c>
    </row>
    <row r="321" spans="2:8" ht="9.9" customHeight="1" x14ac:dyDescent="0.25">
      <c r="B321" s="146">
        <v>1</v>
      </c>
      <c r="C321" s="147" t="s">
        <v>23</v>
      </c>
      <c r="D321" s="148">
        <v>0</v>
      </c>
      <c r="E321" s="151" t="s">
        <v>100</v>
      </c>
      <c r="F321" s="148">
        <v>1</v>
      </c>
      <c r="G321" s="147" t="s">
        <v>77</v>
      </c>
    </row>
    <row r="322" spans="2:8" ht="9.9" customHeight="1" x14ac:dyDescent="0.25">
      <c r="B322" s="146">
        <v>12</v>
      </c>
      <c r="C322" s="147" t="s">
        <v>15</v>
      </c>
      <c r="D322" s="148">
        <v>0</v>
      </c>
      <c r="E322" s="151" t="s">
        <v>100</v>
      </c>
      <c r="F322" s="148">
        <v>0</v>
      </c>
      <c r="G322" s="147" t="s">
        <v>52</v>
      </c>
      <c r="H322" s="147" t="s">
        <v>180</v>
      </c>
    </row>
    <row r="323" spans="2:8" ht="9.9" customHeight="1" x14ac:dyDescent="0.25">
      <c r="C323"/>
      <c r="D323"/>
      <c r="E323"/>
      <c r="F323"/>
      <c r="G323"/>
      <c r="H323"/>
    </row>
    <row r="324" spans="2:8" ht="9.9" customHeight="1" x14ac:dyDescent="0.25">
      <c r="C324"/>
      <c r="D324"/>
      <c r="E324"/>
      <c r="F324"/>
      <c r="G324"/>
      <c r="H324"/>
    </row>
    <row r="325" spans="2:8" ht="9.9" customHeight="1" x14ac:dyDescent="0.25">
      <c r="C325"/>
      <c r="D325"/>
      <c r="E325"/>
      <c r="F325"/>
      <c r="G325"/>
      <c r="H325"/>
    </row>
    <row r="326" spans="2:8" ht="9.9" customHeight="1" x14ac:dyDescent="0.25">
      <c r="C326"/>
      <c r="D326"/>
      <c r="E326"/>
      <c r="F326"/>
      <c r="G326"/>
      <c r="H326"/>
    </row>
    <row r="327" spans="2:8" ht="9.9" customHeight="1" x14ac:dyDescent="0.25">
      <c r="C327"/>
      <c r="D327"/>
      <c r="E327"/>
      <c r="F327"/>
      <c r="G327"/>
      <c r="H327"/>
    </row>
    <row r="328" spans="2:8" ht="9.9" customHeight="1" x14ac:dyDescent="0.25">
      <c r="C328"/>
      <c r="D328"/>
      <c r="E328"/>
      <c r="F328"/>
      <c r="G328"/>
      <c r="H328"/>
    </row>
    <row r="329" spans="2:8" ht="9.9" customHeight="1" x14ac:dyDescent="0.25">
      <c r="C329"/>
      <c r="D329"/>
      <c r="E329"/>
      <c r="F329"/>
      <c r="G329"/>
      <c r="H329"/>
    </row>
    <row r="330" spans="2:8" ht="9.9" customHeight="1" x14ac:dyDescent="0.25">
      <c r="C330"/>
      <c r="D330"/>
      <c r="E330"/>
      <c r="F330"/>
      <c r="G330"/>
      <c r="H330"/>
    </row>
    <row r="331" spans="2:8" ht="9.9" customHeight="1" x14ac:dyDescent="0.25">
      <c r="E331" s="151" t="s">
        <v>100</v>
      </c>
    </row>
    <row r="332" spans="2:8" ht="9.9" customHeight="1" x14ac:dyDescent="0.25">
      <c r="E332" s="151" t="s">
        <v>100</v>
      </c>
    </row>
    <row r="333" spans="2:8" ht="9.9" customHeight="1" x14ac:dyDescent="0.25">
      <c r="E333" s="151" t="s">
        <v>100</v>
      </c>
    </row>
    <row r="334" spans="2:8" ht="9.9" customHeight="1" x14ac:dyDescent="0.25">
      <c r="E334" s="151" t="s">
        <v>100</v>
      </c>
    </row>
    <row r="335" spans="2:8" ht="9.9" customHeight="1" x14ac:dyDescent="0.25">
      <c r="E335" s="146" t="s">
        <v>100</v>
      </c>
    </row>
    <row r="336" spans="2:8" ht="9.9" customHeight="1" x14ac:dyDescent="0.25">
      <c r="E336" s="151" t="s">
        <v>100</v>
      </c>
    </row>
    <row r="337" spans="5:5" ht="9.9" customHeight="1" x14ac:dyDescent="0.25">
      <c r="E337" s="151" t="s">
        <v>100</v>
      </c>
    </row>
    <row r="338" spans="5:5" ht="9.9" customHeight="1" x14ac:dyDescent="0.25">
      <c r="E338" s="151" t="s">
        <v>100</v>
      </c>
    </row>
  </sheetData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54"/>
  <sheetViews>
    <sheetView topLeftCell="A31" zoomScale="110" zoomScaleNormal="110" workbookViewId="0">
      <selection activeCell="A53" sqref="A53"/>
    </sheetView>
  </sheetViews>
  <sheetFormatPr defaultRowHeight="13.2" x14ac:dyDescent="0.25"/>
  <cols>
    <col min="1" max="1" width="2.88671875" style="6" customWidth="1"/>
    <col min="2" max="2" width="25.5546875" style="6" customWidth="1"/>
    <col min="3" max="3" width="15.88671875" style="6" customWidth="1"/>
    <col min="4" max="4" width="11.5546875" style="7"/>
    <col min="5" max="5" width="7.88671875" style="8" customWidth="1"/>
    <col min="6" max="6" width="4.88671875" style="6" customWidth="1"/>
    <col min="7" max="7" width="5" style="6" customWidth="1"/>
    <col min="8" max="8" width="7.109375" style="6" customWidth="1"/>
    <col min="9" max="10" width="11.5546875" style="6"/>
    <col min="11" max="11" width="31" style="6" customWidth="1"/>
    <col min="12" max="1025" width="11.5546875" style="6"/>
  </cols>
  <sheetData>
    <row r="1" spans="1:12" x14ac:dyDescent="0.25">
      <c r="B1" s="6" t="s">
        <v>0</v>
      </c>
      <c r="L1"/>
    </row>
    <row r="2" spans="1:12" x14ac:dyDescent="0.25">
      <c r="B2" s="6" t="s">
        <v>1</v>
      </c>
      <c r="C2" s="6" t="s">
        <v>2</v>
      </c>
      <c r="D2" s="7" t="s">
        <v>3</v>
      </c>
      <c r="E2" s="8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/>
    </row>
    <row r="3" spans="1:12" x14ac:dyDescent="0.25">
      <c r="A3" s="6">
        <v>1</v>
      </c>
      <c r="B3" s="6" t="s">
        <v>11</v>
      </c>
      <c r="C3" s="6" t="s">
        <v>12</v>
      </c>
      <c r="D3" s="7">
        <v>306.39999999999998</v>
      </c>
      <c r="E3" s="8">
        <v>1</v>
      </c>
      <c r="F3" s="6">
        <v>1</v>
      </c>
      <c r="I3" s="6">
        <v>1</v>
      </c>
      <c r="K3"/>
      <c r="L3"/>
    </row>
    <row r="4" spans="1:12" x14ac:dyDescent="0.25">
      <c r="A4" s="6">
        <v>2</v>
      </c>
      <c r="B4" s="6" t="s">
        <v>13</v>
      </c>
      <c r="C4" s="6" t="s">
        <v>12</v>
      </c>
      <c r="D4" s="7">
        <v>211</v>
      </c>
      <c r="E4" s="8">
        <v>1</v>
      </c>
      <c r="F4" s="6">
        <v>1</v>
      </c>
      <c r="I4" s="6">
        <v>1</v>
      </c>
      <c r="K4"/>
      <c r="L4"/>
    </row>
    <row r="5" spans="1:12" x14ac:dyDescent="0.25">
      <c r="A5" s="6">
        <v>3</v>
      </c>
      <c r="B5" s="6" t="s">
        <v>14</v>
      </c>
      <c r="C5" s="6" t="s">
        <v>12</v>
      </c>
      <c r="D5" s="7">
        <v>323.60000000000002</v>
      </c>
      <c r="E5" s="8">
        <v>1</v>
      </c>
      <c r="F5" s="6">
        <v>1</v>
      </c>
      <c r="I5" s="6">
        <v>1</v>
      </c>
      <c r="K5"/>
      <c r="L5"/>
    </row>
    <row r="6" spans="1:12" x14ac:dyDescent="0.25">
      <c r="A6" s="6">
        <v>4</v>
      </c>
      <c r="B6" s="6" t="s">
        <v>15</v>
      </c>
      <c r="C6" s="6" t="s">
        <v>12</v>
      </c>
      <c r="D6" s="7">
        <v>105</v>
      </c>
      <c r="E6" s="8">
        <v>1</v>
      </c>
      <c r="F6" s="6">
        <v>1</v>
      </c>
      <c r="I6" s="6">
        <v>1</v>
      </c>
      <c r="J6"/>
      <c r="K6"/>
      <c r="L6"/>
    </row>
    <row r="7" spans="1:12" x14ac:dyDescent="0.25">
      <c r="A7" s="6">
        <v>5</v>
      </c>
      <c r="B7" s="6" t="s">
        <v>16</v>
      </c>
      <c r="C7" s="6" t="s">
        <v>12</v>
      </c>
      <c r="D7" s="7">
        <v>8.4</v>
      </c>
      <c r="E7" s="8">
        <v>1</v>
      </c>
      <c r="G7" s="6">
        <v>1</v>
      </c>
      <c r="I7" s="6">
        <v>1</v>
      </c>
      <c r="K7"/>
      <c r="L7"/>
    </row>
    <row r="8" spans="1:12" x14ac:dyDescent="0.25">
      <c r="A8" s="6">
        <v>6</v>
      </c>
      <c r="B8" s="6" t="s">
        <v>17</v>
      </c>
      <c r="C8" s="6" t="s">
        <v>12</v>
      </c>
      <c r="D8" s="7">
        <v>0</v>
      </c>
      <c r="E8" s="8" t="s">
        <v>18</v>
      </c>
      <c r="G8" s="6">
        <v>1</v>
      </c>
      <c r="H8" s="6" t="s">
        <v>19</v>
      </c>
      <c r="I8" s="6">
        <v>1</v>
      </c>
      <c r="J8"/>
      <c r="K8"/>
      <c r="L8"/>
    </row>
    <row r="9" spans="1:12" x14ac:dyDescent="0.25">
      <c r="A9" s="6">
        <v>7</v>
      </c>
      <c r="B9" s="6" t="s">
        <v>20</v>
      </c>
      <c r="C9" s="6" t="s">
        <v>12</v>
      </c>
      <c r="D9" s="7">
        <v>0</v>
      </c>
      <c r="E9" s="8" t="s">
        <v>18</v>
      </c>
      <c r="G9" s="6">
        <v>1</v>
      </c>
      <c r="H9" s="6" t="s">
        <v>19</v>
      </c>
      <c r="I9" s="6">
        <v>1</v>
      </c>
      <c r="K9"/>
      <c r="L9"/>
    </row>
    <row r="10" spans="1:12" x14ac:dyDescent="0.25">
      <c r="A10" s="6">
        <v>8</v>
      </c>
      <c r="B10" s="6" t="s">
        <v>21</v>
      </c>
      <c r="C10" s="6" t="s">
        <v>12</v>
      </c>
      <c r="D10" s="7">
        <v>96</v>
      </c>
      <c r="G10" s="6">
        <v>1</v>
      </c>
      <c r="H10" s="6" t="s">
        <v>19</v>
      </c>
      <c r="I10" s="6">
        <v>1</v>
      </c>
      <c r="K10"/>
      <c r="L10"/>
    </row>
    <row r="11" spans="1:12" x14ac:dyDescent="0.25">
      <c r="A11" s="6">
        <v>9</v>
      </c>
      <c r="B11" s="6" t="s">
        <v>22</v>
      </c>
      <c r="C11" s="6" t="s">
        <v>12</v>
      </c>
      <c r="D11" s="7">
        <v>0</v>
      </c>
      <c r="E11" s="8">
        <v>1</v>
      </c>
      <c r="F11" s="6">
        <v>1</v>
      </c>
      <c r="I11" s="6">
        <v>1</v>
      </c>
      <c r="K11"/>
      <c r="L11"/>
    </row>
    <row r="12" spans="1:12" x14ac:dyDescent="0.25">
      <c r="A12" s="6">
        <v>10</v>
      </c>
      <c r="B12" s="6" t="s">
        <v>23</v>
      </c>
      <c r="C12" s="6" t="s">
        <v>24</v>
      </c>
      <c r="D12" s="7">
        <v>6.8</v>
      </c>
      <c r="E12" s="8">
        <v>1</v>
      </c>
      <c r="G12" s="6">
        <v>1</v>
      </c>
      <c r="I12" s="6">
        <v>1</v>
      </c>
      <c r="J12" s="9">
        <v>2000</v>
      </c>
      <c r="K12" s="10" t="s">
        <v>25</v>
      </c>
      <c r="L12"/>
    </row>
    <row r="13" spans="1:12" x14ac:dyDescent="0.25">
      <c r="A13" s="6">
        <v>11</v>
      </c>
      <c r="B13" s="6" t="s">
        <v>26</v>
      </c>
      <c r="C13" s="6" t="s">
        <v>24</v>
      </c>
      <c r="D13" s="7">
        <v>34.6</v>
      </c>
      <c r="E13" s="8">
        <v>1</v>
      </c>
      <c r="G13" s="6">
        <v>1</v>
      </c>
      <c r="I13" s="6">
        <v>1</v>
      </c>
      <c r="J13" s="9">
        <v>2000</v>
      </c>
      <c r="K13" s="11" t="s">
        <v>27</v>
      </c>
      <c r="L13"/>
    </row>
    <row r="14" spans="1:12" x14ac:dyDescent="0.25">
      <c r="A14" s="6">
        <v>12</v>
      </c>
      <c r="B14" s="6" t="s">
        <v>28</v>
      </c>
      <c r="C14" s="6" t="s">
        <v>24</v>
      </c>
      <c r="D14" s="7">
        <v>0</v>
      </c>
      <c r="E14" s="8">
        <v>1</v>
      </c>
      <c r="G14" s="6">
        <v>1</v>
      </c>
      <c r="I14" s="6">
        <v>1</v>
      </c>
      <c r="J14" s="9">
        <v>2000</v>
      </c>
      <c r="K14" s="6">
        <v>6000</v>
      </c>
      <c r="L14"/>
    </row>
    <row r="15" spans="1:12" x14ac:dyDescent="0.25">
      <c r="A15" s="6">
        <v>13</v>
      </c>
      <c r="B15" s="6" t="s">
        <v>29</v>
      </c>
      <c r="C15" s="6" t="s">
        <v>30</v>
      </c>
      <c r="D15" s="7">
        <v>464.6</v>
      </c>
      <c r="E15" s="8">
        <v>1</v>
      </c>
      <c r="F15" s="6">
        <v>1</v>
      </c>
      <c r="I15" s="6">
        <v>1</v>
      </c>
      <c r="J15" s="9">
        <v>2000</v>
      </c>
      <c r="K15" s="12" t="s">
        <v>30</v>
      </c>
      <c r="L15"/>
    </row>
    <row r="16" spans="1:12" ht="12.75" customHeight="1" x14ac:dyDescent="0.25">
      <c r="A16" s="6">
        <v>14</v>
      </c>
      <c r="B16" s="6" t="s">
        <v>31</v>
      </c>
      <c r="C16" s="6" t="s">
        <v>30</v>
      </c>
      <c r="D16" s="7">
        <v>469</v>
      </c>
      <c r="E16" s="8">
        <v>1</v>
      </c>
      <c r="F16" s="6">
        <v>1</v>
      </c>
      <c r="I16" s="6">
        <v>1</v>
      </c>
      <c r="J16" s="9">
        <v>2000</v>
      </c>
      <c r="K16" s="11" t="s">
        <v>32</v>
      </c>
      <c r="L16"/>
    </row>
    <row r="17" spans="1:12" ht="12.75" customHeight="1" x14ac:dyDescent="0.25">
      <c r="A17" s="6">
        <v>15</v>
      </c>
      <c r="B17" s="6" t="s">
        <v>33</v>
      </c>
      <c r="C17" s="6" t="s">
        <v>34</v>
      </c>
      <c r="D17" s="7">
        <v>307.89999999999998</v>
      </c>
      <c r="E17" s="8">
        <v>1</v>
      </c>
      <c r="F17" s="6">
        <v>1</v>
      </c>
      <c r="I17" s="6">
        <v>1</v>
      </c>
      <c r="J17" s="9">
        <v>2000</v>
      </c>
      <c r="K17" s="6">
        <v>4000</v>
      </c>
    </row>
    <row r="18" spans="1:12" x14ac:dyDescent="0.25">
      <c r="A18" s="6">
        <v>16</v>
      </c>
      <c r="B18" s="6" t="s">
        <v>35</v>
      </c>
      <c r="C18" s="6" t="s">
        <v>34</v>
      </c>
      <c r="D18" s="7">
        <v>257.60000000000002</v>
      </c>
      <c r="E18" s="8">
        <v>1</v>
      </c>
      <c r="F18" s="6">
        <v>1</v>
      </c>
      <c r="I18" s="6">
        <v>1</v>
      </c>
      <c r="J18" s="9">
        <v>2000</v>
      </c>
      <c r="K18" s="10" t="s">
        <v>36</v>
      </c>
    </row>
    <row r="19" spans="1:12" x14ac:dyDescent="0.25">
      <c r="A19" s="6">
        <v>17</v>
      </c>
      <c r="B19" s="6" t="s">
        <v>37</v>
      </c>
      <c r="C19" s="6" t="s">
        <v>38</v>
      </c>
      <c r="D19" s="7">
        <v>134.4</v>
      </c>
      <c r="E19" s="8">
        <v>1</v>
      </c>
      <c r="F19" s="6">
        <v>1</v>
      </c>
      <c r="I19" s="6">
        <v>1</v>
      </c>
      <c r="J19" s="9">
        <v>2000</v>
      </c>
      <c r="K19" s="11" t="s">
        <v>39</v>
      </c>
    </row>
    <row r="20" spans="1:12" x14ac:dyDescent="0.25">
      <c r="A20" s="6">
        <v>18</v>
      </c>
      <c r="B20" s="6" t="s">
        <v>40</v>
      </c>
      <c r="C20" s="6" t="s">
        <v>38</v>
      </c>
      <c r="D20" s="7">
        <v>100.2</v>
      </c>
      <c r="E20" s="8">
        <v>1</v>
      </c>
      <c r="F20" s="6">
        <v>1</v>
      </c>
      <c r="I20" s="6">
        <v>1</v>
      </c>
      <c r="J20" s="9">
        <v>2000</v>
      </c>
      <c r="K20" s="6">
        <v>4000</v>
      </c>
    </row>
    <row r="21" spans="1:12" x14ac:dyDescent="0.25">
      <c r="A21" s="6">
        <v>19</v>
      </c>
      <c r="B21" s="6" t="s">
        <v>41</v>
      </c>
      <c r="C21" s="6" t="s">
        <v>38</v>
      </c>
      <c r="D21" s="7">
        <v>155.80000000000001</v>
      </c>
      <c r="E21" s="8">
        <v>1</v>
      </c>
      <c r="F21" s="6">
        <v>1</v>
      </c>
      <c r="I21" s="6">
        <v>1</v>
      </c>
      <c r="J21" s="9">
        <v>2000</v>
      </c>
      <c r="L21"/>
    </row>
    <row r="22" spans="1:12" x14ac:dyDescent="0.25">
      <c r="A22" s="6">
        <v>20</v>
      </c>
      <c r="B22" s="6" t="s">
        <v>42</v>
      </c>
      <c r="C22" s="6" t="s">
        <v>38</v>
      </c>
      <c r="D22" s="7">
        <v>122.2</v>
      </c>
      <c r="E22" s="8">
        <v>1</v>
      </c>
      <c r="F22" s="6">
        <v>1</v>
      </c>
      <c r="I22" s="6">
        <v>1</v>
      </c>
      <c r="J22" s="9">
        <v>2000</v>
      </c>
      <c r="L22"/>
    </row>
    <row r="23" spans="1:12" x14ac:dyDescent="0.25">
      <c r="A23" s="6">
        <v>21</v>
      </c>
      <c r="B23" s="6" t="s">
        <v>43</v>
      </c>
      <c r="C23" s="6" t="s">
        <v>38</v>
      </c>
      <c r="D23" s="7">
        <v>0</v>
      </c>
      <c r="E23" s="8">
        <v>1</v>
      </c>
      <c r="F23" s="6">
        <v>1</v>
      </c>
      <c r="I23" s="6">
        <v>1</v>
      </c>
      <c r="J23" s="9">
        <v>2000</v>
      </c>
      <c r="L23"/>
    </row>
    <row r="24" spans="1:12" x14ac:dyDescent="0.25">
      <c r="A24" s="6">
        <v>22</v>
      </c>
      <c r="B24" s="11" t="s">
        <v>44</v>
      </c>
      <c r="C24" s="6" t="s">
        <v>38</v>
      </c>
      <c r="D24" s="7">
        <v>87.6</v>
      </c>
      <c r="I24" s="6">
        <v>1</v>
      </c>
      <c r="J24" s="6">
        <v>1500</v>
      </c>
      <c r="L24"/>
    </row>
    <row r="25" spans="1:12" x14ac:dyDescent="0.25">
      <c r="A25" s="6">
        <v>23</v>
      </c>
      <c r="B25" s="6" t="s">
        <v>45</v>
      </c>
      <c r="C25" s="6" t="s">
        <v>38</v>
      </c>
      <c r="D25" s="7">
        <v>12.4</v>
      </c>
      <c r="I25" s="6">
        <v>1</v>
      </c>
      <c r="J25" s="6">
        <v>1500</v>
      </c>
      <c r="L25"/>
    </row>
    <row r="26" spans="1:12" ht="12.75" customHeight="1" x14ac:dyDescent="0.25">
      <c r="A26" s="6">
        <v>24</v>
      </c>
      <c r="B26" s="6" t="s">
        <v>46</v>
      </c>
      <c r="C26" s="6" t="s">
        <v>47</v>
      </c>
      <c r="D26" s="7">
        <v>303.5</v>
      </c>
      <c r="E26" s="8">
        <v>1</v>
      </c>
      <c r="F26" s="6">
        <v>1</v>
      </c>
      <c r="I26" s="6">
        <v>1</v>
      </c>
      <c r="J26" s="9">
        <v>2000</v>
      </c>
      <c r="L26"/>
    </row>
    <row r="27" spans="1:12" ht="12.75" customHeight="1" x14ac:dyDescent="0.25">
      <c r="A27" s="6">
        <v>25</v>
      </c>
      <c r="B27" s="6" t="s">
        <v>48</v>
      </c>
      <c r="C27" s="6" t="s">
        <v>47</v>
      </c>
      <c r="D27" s="7">
        <v>402.8</v>
      </c>
      <c r="E27" s="8">
        <v>1</v>
      </c>
      <c r="F27" s="6">
        <v>1</v>
      </c>
      <c r="I27" s="6">
        <v>1</v>
      </c>
      <c r="J27" s="9">
        <v>2000</v>
      </c>
      <c r="K27" s="13" t="s">
        <v>49</v>
      </c>
      <c r="L27"/>
    </row>
    <row r="28" spans="1:12" x14ac:dyDescent="0.25">
      <c r="A28" s="6">
        <v>26</v>
      </c>
      <c r="B28" s="6" t="s">
        <v>50</v>
      </c>
      <c r="C28" s="6" t="s">
        <v>47</v>
      </c>
      <c r="D28" s="7">
        <v>296.2</v>
      </c>
      <c r="E28" s="8">
        <v>1</v>
      </c>
      <c r="F28" s="6">
        <v>1</v>
      </c>
      <c r="I28" s="6">
        <v>1</v>
      </c>
      <c r="J28" s="9">
        <v>2000</v>
      </c>
      <c r="K28" s="6" t="s">
        <v>51</v>
      </c>
      <c r="L28"/>
    </row>
    <row r="29" spans="1:12" x14ac:dyDescent="0.25">
      <c r="A29" s="6">
        <v>27</v>
      </c>
      <c r="B29" s="11" t="s">
        <v>52</v>
      </c>
      <c r="C29" s="6" t="s">
        <v>53</v>
      </c>
      <c r="D29" s="7">
        <v>133.4</v>
      </c>
      <c r="I29" s="6">
        <v>1</v>
      </c>
      <c r="J29" s="6">
        <v>1500</v>
      </c>
      <c r="K29" s="6">
        <v>6000</v>
      </c>
      <c r="L29"/>
    </row>
    <row r="30" spans="1:12" ht="12.75" customHeight="1" x14ac:dyDescent="0.25">
      <c r="A30" s="6">
        <v>28</v>
      </c>
      <c r="B30" s="6" t="s">
        <v>54</v>
      </c>
      <c r="C30" s="6" t="s">
        <v>53</v>
      </c>
      <c r="D30" s="7">
        <v>175.6</v>
      </c>
      <c r="I30" s="6">
        <v>1</v>
      </c>
      <c r="J30" s="6">
        <v>1500</v>
      </c>
      <c r="K30" s="14" t="s">
        <v>55</v>
      </c>
      <c r="L30"/>
    </row>
    <row r="31" spans="1:12" ht="12.75" customHeight="1" x14ac:dyDescent="0.25">
      <c r="A31" s="6">
        <v>29</v>
      </c>
      <c r="B31" s="6" t="s">
        <v>56</v>
      </c>
      <c r="C31" s="6" t="s">
        <v>53</v>
      </c>
      <c r="D31" s="7">
        <v>45.4</v>
      </c>
      <c r="I31" s="6">
        <v>1</v>
      </c>
      <c r="J31" s="6">
        <v>1500</v>
      </c>
      <c r="K31" s="11" t="s">
        <v>57</v>
      </c>
      <c r="L31"/>
    </row>
    <row r="32" spans="1:12" x14ac:dyDescent="0.25">
      <c r="A32" s="6">
        <v>30</v>
      </c>
      <c r="B32" s="6" t="s">
        <v>58</v>
      </c>
      <c r="C32" s="6" t="s">
        <v>53</v>
      </c>
      <c r="D32" s="7">
        <v>34.200000000000003</v>
      </c>
      <c r="I32" s="6">
        <v>1</v>
      </c>
      <c r="J32" s="6">
        <v>1500</v>
      </c>
      <c r="K32" s="6">
        <v>7500</v>
      </c>
      <c r="L32"/>
    </row>
    <row r="33" spans="1:12" x14ac:dyDescent="0.25">
      <c r="A33" s="6">
        <v>31</v>
      </c>
      <c r="B33" s="6" t="s">
        <v>59</v>
      </c>
      <c r="C33" s="6" t="s">
        <v>53</v>
      </c>
      <c r="D33" s="7">
        <v>0</v>
      </c>
      <c r="I33" s="6">
        <v>1</v>
      </c>
      <c r="J33" s="6">
        <v>1500</v>
      </c>
      <c r="L33"/>
    </row>
    <row r="34" spans="1:12" x14ac:dyDescent="0.25">
      <c r="A34" s="6">
        <v>32</v>
      </c>
      <c r="B34" s="6" t="s">
        <v>60</v>
      </c>
      <c r="C34" s="11" t="s">
        <v>61</v>
      </c>
      <c r="D34" s="6">
        <v>345.8</v>
      </c>
      <c r="E34" s="6">
        <v>1</v>
      </c>
      <c r="F34" s="6">
        <v>1</v>
      </c>
      <c r="I34" s="6">
        <v>1</v>
      </c>
      <c r="J34" s="9">
        <v>2000</v>
      </c>
      <c r="K34" s="10" t="s">
        <v>61</v>
      </c>
      <c r="L34"/>
    </row>
    <row r="35" spans="1:12" x14ac:dyDescent="0.25">
      <c r="A35" s="6">
        <v>33</v>
      </c>
      <c r="B35" s="6" t="s">
        <v>62</v>
      </c>
      <c r="C35" s="11" t="s">
        <v>61</v>
      </c>
      <c r="D35" s="7">
        <v>304.5</v>
      </c>
      <c r="E35" s="8">
        <v>1</v>
      </c>
      <c r="F35" s="6">
        <v>1</v>
      </c>
      <c r="I35" s="6">
        <v>1</v>
      </c>
      <c r="J35" s="9">
        <v>2000</v>
      </c>
      <c r="K35" s="11" t="s">
        <v>63</v>
      </c>
      <c r="L35"/>
    </row>
    <row r="36" spans="1:12" x14ac:dyDescent="0.25">
      <c r="A36" s="6">
        <v>34</v>
      </c>
      <c r="B36" s="6" t="s">
        <v>64</v>
      </c>
      <c r="C36" s="6" t="s">
        <v>65</v>
      </c>
      <c r="D36" s="15">
        <v>581.1</v>
      </c>
      <c r="E36" s="8">
        <v>2</v>
      </c>
      <c r="F36" s="6">
        <v>1</v>
      </c>
      <c r="I36" s="6">
        <v>1</v>
      </c>
      <c r="J36" s="9">
        <v>2000</v>
      </c>
      <c r="K36" s="6">
        <v>4000</v>
      </c>
      <c r="L36"/>
    </row>
    <row r="37" spans="1:12" x14ac:dyDescent="0.25">
      <c r="A37" s="6">
        <v>35</v>
      </c>
      <c r="B37" s="6" t="s">
        <v>66</v>
      </c>
      <c r="C37" s="6" t="s">
        <v>65</v>
      </c>
      <c r="D37" s="15">
        <v>233.6</v>
      </c>
      <c r="E37" s="8">
        <v>1</v>
      </c>
      <c r="F37" s="6">
        <v>1</v>
      </c>
      <c r="I37" s="6">
        <v>1</v>
      </c>
      <c r="J37" s="9">
        <v>2000</v>
      </c>
      <c r="K37" s="12" t="s">
        <v>65</v>
      </c>
      <c r="L37"/>
    </row>
    <row r="38" spans="1:12" x14ac:dyDescent="0.25">
      <c r="A38" s="6">
        <v>36</v>
      </c>
      <c r="B38" s="11" t="s">
        <v>67</v>
      </c>
      <c r="C38" s="6" t="s">
        <v>68</v>
      </c>
      <c r="D38" s="6">
        <v>473.5</v>
      </c>
      <c r="E38" s="6">
        <v>1</v>
      </c>
      <c r="F38" s="6">
        <v>1</v>
      </c>
      <c r="I38" s="6">
        <v>1</v>
      </c>
      <c r="J38" s="9">
        <v>2000</v>
      </c>
      <c r="K38" s="11" t="s">
        <v>69</v>
      </c>
      <c r="L38"/>
    </row>
    <row r="39" spans="1:12" x14ac:dyDescent="0.25">
      <c r="A39" s="6">
        <v>37</v>
      </c>
      <c r="B39" s="6" t="s">
        <v>70</v>
      </c>
      <c r="C39" s="6" t="s">
        <v>68</v>
      </c>
      <c r="D39" s="7">
        <v>550.5</v>
      </c>
      <c r="E39" s="8">
        <v>1</v>
      </c>
      <c r="F39" s="6">
        <v>1</v>
      </c>
      <c r="I39" s="6">
        <v>1</v>
      </c>
      <c r="J39" s="9">
        <v>2000</v>
      </c>
      <c r="K39" s="6">
        <v>4000</v>
      </c>
      <c r="L39"/>
    </row>
    <row r="40" spans="1:12" x14ac:dyDescent="0.25">
      <c r="A40" s="6">
        <v>38</v>
      </c>
      <c r="B40" s="6" t="s">
        <v>71</v>
      </c>
      <c r="C40" s="6" t="s">
        <v>68</v>
      </c>
      <c r="D40" s="7">
        <v>401.8</v>
      </c>
      <c r="E40" s="8">
        <v>1</v>
      </c>
      <c r="F40" s="6">
        <v>1</v>
      </c>
      <c r="I40" s="6">
        <v>1</v>
      </c>
      <c r="J40" s="9">
        <v>2000</v>
      </c>
      <c r="L40"/>
    </row>
    <row r="41" spans="1:12" x14ac:dyDescent="0.25">
      <c r="A41" s="6">
        <v>39</v>
      </c>
      <c r="B41" s="6" t="s">
        <v>72</v>
      </c>
      <c r="C41" s="6" t="s">
        <v>68</v>
      </c>
      <c r="D41" s="7">
        <v>234.7</v>
      </c>
      <c r="E41" s="8">
        <v>1</v>
      </c>
      <c r="F41" s="6">
        <v>1</v>
      </c>
      <c r="I41" s="6">
        <v>1</v>
      </c>
      <c r="J41" s="9">
        <v>2000</v>
      </c>
      <c r="L41"/>
    </row>
    <row r="42" spans="1:12" x14ac:dyDescent="0.25">
      <c r="A42" s="6">
        <v>40</v>
      </c>
      <c r="B42" s="6" t="s">
        <v>73</v>
      </c>
      <c r="C42" s="6" t="s">
        <v>68</v>
      </c>
      <c r="D42" s="7">
        <v>199.6</v>
      </c>
      <c r="E42" s="8">
        <v>1</v>
      </c>
      <c r="F42" s="6">
        <v>1</v>
      </c>
      <c r="I42" s="6">
        <v>1</v>
      </c>
      <c r="J42" s="9">
        <v>2000</v>
      </c>
      <c r="K42" s="10" t="s">
        <v>74</v>
      </c>
      <c r="L42"/>
    </row>
    <row r="43" spans="1:12" x14ac:dyDescent="0.25">
      <c r="A43" s="6">
        <v>41</v>
      </c>
      <c r="B43" s="6" t="s">
        <v>75</v>
      </c>
      <c r="C43" s="6" t="s">
        <v>68</v>
      </c>
      <c r="D43" s="7">
        <v>242.4</v>
      </c>
      <c r="E43" s="8">
        <v>1</v>
      </c>
      <c r="F43" s="6">
        <v>1</v>
      </c>
      <c r="I43" s="6">
        <v>1</v>
      </c>
      <c r="J43" s="9">
        <v>2000</v>
      </c>
      <c r="K43" s="11" t="s">
        <v>76</v>
      </c>
      <c r="L43"/>
    </row>
    <row r="44" spans="1:12" x14ac:dyDescent="0.25">
      <c r="A44" s="6">
        <v>42</v>
      </c>
      <c r="B44" s="6" t="s">
        <v>77</v>
      </c>
      <c r="C44" s="6" t="s">
        <v>68</v>
      </c>
      <c r="D44" s="7">
        <v>84.4</v>
      </c>
      <c r="E44" s="8">
        <v>1</v>
      </c>
      <c r="F44" s="6">
        <v>1</v>
      </c>
      <c r="I44" s="6">
        <v>1</v>
      </c>
      <c r="J44" s="9">
        <v>2000</v>
      </c>
      <c r="K44" s="6">
        <f>J22+J19+J21+J18+J17+J45+J44+J47+J42+J41</f>
        <v>20000</v>
      </c>
      <c r="L44"/>
    </row>
    <row r="45" spans="1:12" x14ac:dyDescent="0.25">
      <c r="A45" s="6">
        <v>43</v>
      </c>
      <c r="B45" s="6" t="s">
        <v>78</v>
      </c>
      <c r="C45" s="6" t="s">
        <v>68</v>
      </c>
      <c r="D45" s="7">
        <v>14.4</v>
      </c>
      <c r="E45" s="8">
        <v>1</v>
      </c>
      <c r="H45" s="6" t="s">
        <v>79</v>
      </c>
      <c r="I45" s="6">
        <v>1</v>
      </c>
      <c r="J45" s="9">
        <v>2000</v>
      </c>
      <c r="K45"/>
      <c r="L45"/>
    </row>
    <row r="46" spans="1:12" x14ac:dyDescent="0.25">
      <c r="A46" s="6">
        <v>44</v>
      </c>
      <c r="B46" s="6" t="s">
        <v>80</v>
      </c>
      <c r="C46" s="6" t="s">
        <v>68</v>
      </c>
      <c r="D46" s="7">
        <v>440.8</v>
      </c>
      <c r="I46" s="6">
        <v>1</v>
      </c>
      <c r="J46" s="9">
        <v>1500</v>
      </c>
      <c r="K46"/>
      <c r="L46"/>
    </row>
    <row r="47" spans="1:12" x14ac:dyDescent="0.25">
      <c r="A47" s="6">
        <v>45</v>
      </c>
      <c r="B47" s="6" t="s">
        <v>81</v>
      </c>
      <c r="C47" s="6" t="s">
        <v>68</v>
      </c>
      <c r="D47" s="7">
        <v>188.4</v>
      </c>
      <c r="I47" s="6" t="s">
        <v>82</v>
      </c>
      <c r="J47" s="9">
        <v>2000</v>
      </c>
      <c r="K47"/>
      <c r="L47"/>
    </row>
    <row r="48" spans="1:12" x14ac:dyDescent="0.25">
      <c r="A48" s="6">
        <v>46</v>
      </c>
      <c r="B48" s="11" t="s">
        <v>83</v>
      </c>
      <c r="C48" s="6" t="s">
        <v>84</v>
      </c>
      <c r="D48" s="7">
        <v>531.5</v>
      </c>
      <c r="E48" s="8">
        <v>2</v>
      </c>
      <c r="F48" s="6">
        <v>1</v>
      </c>
      <c r="I48" s="6">
        <v>1</v>
      </c>
      <c r="J48" s="9">
        <v>2000</v>
      </c>
      <c r="L48"/>
    </row>
    <row r="49" spans="1:12" ht="12.75" customHeight="1" x14ac:dyDescent="0.25">
      <c r="A49" s="6">
        <v>47</v>
      </c>
      <c r="B49" s="6" t="s">
        <v>85</v>
      </c>
      <c r="C49" s="6" t="s">
        <v>84</v>
      </c>
      <c r="D49" s="7">
        <v>601</v>
      </c>
      <c r="E49" s="8">
        <v>1</v>
      </c>
      <c r="F49" s="6">
        <v>1</v>
      </c>
      <c r="I49" s="6">
        <v>1</v>
      </c>
      <c r="J49" s="9">
        <v>2000</v>
      </c>
      <c r="K49" s="12" t="s">
        <v>84</v>
      </c>
      <c r="L49"/>
    </row>
    <row r="50" spans="1:12" ht="12.75" customHeight="1" x14ac:dyDescent="0.25">
      <c r="A50" s="6">
        <v>48</v>
      </c>
      <c r="B50" s="6" t="s">
        <v>86</v>
      </c>
      <c r="C50" s="6" t="s">
        <v>84</v>
      </c>
      <c r="D50" s="7">
        <v>530.4</v>
      </c>
      <c r="E50" s="8">
        <v>1</v>
      </c>
      <c r="F50" s="6">
        <v>1</v>
      </c>
      <c r="I50" s="6">
        <v>1</v>
      </c>
      <c r="J50" s="9">
        <v>2000</v>
      </c>
      <c r="K50" s="16" t="s">
        <v>87</v>
      </c>
      <c r="L50"/>
    </row>
    <row r="51" spans="1:12" x14ac:dyDescent="0.25">
      <c r="A51" s="6">
        <v>49</v>
      </c>
      <c r="B51" s="6" t="s">
        <v>88</v>
      </c>
      <c r="C51" s="6" t="s">
        <v>84</v>
      </c>
      <c r="D51" s="7">
        <v>321.8</v>
      </c>
      <c r="E51" s="8">
        <v>1</v>
      </c>
      <c r="F51" s="6">
        <v>1</v>
      </c>
      <c r="I51" s="6">
        <v>1</v>
      </c>
      <c r="J51" s="9">
        <v>2000</v>
      </c>
      <c r="K51" s="6">
        <v>10000</v>
      </c>
      <c r="L51"/>
    </row>
    <row r="52" spans="1:12" x14ac:dyDescent="0.25">
      <c r="A52" s="6">
        <v>50</v>
      </c>
      <c r="B52" s="6" t="s">
        <v>89</v>
      </c>
      <c r="C52" s="6" t="s">
        <v>84</v>
      </c>
      <c r="D52" s="7">
        <v>268.39999999999998</v>
      </c>
      <c r="E52" s="8">
        <v>1</v>
      </c>
      <c r="F52" s="6">
        <v>1</v>
      </c>
      <c r="H52" s="6" t="s">
        <v>79</v>
      </c>
      <c r="I52" s="6">
        <v>1</v>
      </c>
      <c r="J52" s="9">
        <v>2000</v>
      </c>
      <c r="L52"/>
    </row>
    <row r="53" spans="1:12" x14ac:dyDescent="0.25">
      <c r="B53"/>
      <c r="E53" s="8">
        <f>SUM(E55:E163)</f>
        <v>0</v>
      </c>
      <c r="L53"/>
    </row>
    <row r="54" spans="1:12" x14ac:dyDescent="0.25">
      <c r="J54" s="6">
        <f>SUM(J62:J111)</f>
        <v>0</v>
      </c>
      <c r="L54"/>
    </row>
  </sheetData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1"/>
  <sheetViews>
    <sheetView zoomScale="110" zoomScaleNormal="110" workbookViewId="0">
      <selection activeCell="Q25" sqref="Q25"/>
    </sheetView>
  </sheetViews>
  <sheetFormatPr defaultRowHeight="13.2" x14ac:dyDescent="0.25"/>
  <cols>
    <col min="1" max="1" width="19.88671875" customWidth="1"/>
    <col min="2" max="17" width="2.6640625" customWidth="1"/>
    <col min="18" max="18" width="1.33203125" customWidth="1"/>
    <col min="19" max="24" width="2.6640625" customWidth="1"/>
    <col min="25" max="25" width="3.5546875" customWidth="1"/>
    <col min="26" max="26" width="0.88671875" customWidth="1"/>
    <col min="27" max="27" width="2.6640625" customWidth="1"/>
    <col min="28" max="28" width="0.88671875" customWidth="1"/>
    <col min="29" max="1025" width="2.6640625" customWidth="1"/>
  </cols>
  <sheetData>
    <row r="1" spans="1:29" ht="15.6" x14ac:dyDescent="0.3">
      <c r="A1" s="17" t="s">
        <v>90</v>
      </c>
      <c r="B1" s="18"/>
      <c r="C1" s="18"/>
      <c r="D1" s="18"/>
      <c r="E1" s="18"/>
      <c r="F1" s="18"/>
      <c r="G1" s="18"/>
      <c r="S1" s="5">
        <v>43638</v>
      </c>
      <c r="T1" s="5"/>
      <c r="U1" s="5"/>
      <c r="V1" s="5"/>
      <c r="W1" s="5"/>
      <c r="X1" s="5"/>
      <c r="Y1" s="5"/>
      <c r="AA1" s="19"/>
      <c r="AB1" s="19"/>
      <c r="AC1" s="20"/>
    </row>
    <row r="2" spans="1:29" ht="33" customHeight="1" x14ac:dyDescent="0.25">
      <c r="A2" s="21" t="s">
        <v>1</v>
      </c>
      <c r="B2" s="4" t="str">
        <f>(A3)</f>
        <v>Horváth Botond</v>
      </c>
      <c r="C2" s="4"/>
      <c r="D2" s="4"/>
      <c r="E2" s="4"/>
      <c r="F2" s="3" t="str">
        <f>(A4)</f>
        <v>Horváth Réka</v>
      </c>
      <c r="G2" s="3"/>
      <c r="H2" s="3"/>
      <c r="I2" s="3"/>
      <c r="J2" s="3" t="str">
        <f>(A5)</f>
        <v>Kámán Attila</v>
      </c>
      <c r="K2" s="3"/>
      <c r="L2" s="3"/>
      <c r="M2" s="3"/>
      <c r="N2" s="3" t="str">
        <f>(A6)</f>
        <v>Lakner Ádám</v>
      </c>
      <c r="O2" s="3"/>
      <c r="P2" s="3"/>
      <c r="Q2" s="3"/>
      <c r="R2" s="22"/>
      <c r="S2" s="23" t="s">
        <v>91</v>
      </c>
      <c r="T2" s="24" t="s">
        <v>92</v>
      </c>
      <c r="U2" s="24" t="s">
        <v>93</v>
      </c>
      <c r="V2" s="24" t="s">
        <v>94</v>
      </c>
      <c r="W2" s="24" t="s">
        <v>95</v>
      </c>
      <c r="X2" s="24" t="s">
        <v>96</v>
      </c>
      <c r="Y2" s="25" t="s">
        <v>97</v>
      </c>
      <c r="Z2" s="26"/>
      <c r="AA2" s="27" t="s">
        <v>98</v>
      </c>
      <c r="AB2" s="28"/>
      <c r="AC2" s="29" t="s">
        <v>99</v>
      </c>
    </row>
    <row r="3" spans="1:29" ht="15.6" x14ac:dyDescent="0.3">
      <c r="A3" s="30" t="s">
        <v>17</v>
      </c>
      <c r="B3" s="31"/>
      <c r="C3" s="32"/>
      <c r="D3" s="32"/>
      <c r="E3" s="32"/>
      <c r="F3" s="33">
        <v>3</v>
      </c>
      <c r="G3" s="34">
        <f>(N8)</f>
        <v>1</v>
      </c>
      <c r="H3" s="34">
        <f>(P8)</f>
        <v>2</v>
      </c>
      <c r="I3" s="35" t="str">
        <f>IF(G3=".","-",IF(G3&gt;H3,"g",IF(G3=H3,"d","v")))</f>
        <v>v</v>
      </c>
      <c r="J3" s="33">
        <v>2</v>
      </c>
      <c r="K3" s="34">
        <f>(N11)</f>
        <v>2</v>
      </c>
      <c r="L3" s="34">
        <f>(P11)</f>
        <v>2</v>
      </c>
      <c r="M3" s="35" t="str">
        <f>IF(K3=".","-",IF(K3&gt;L3,"g",IF(K3=L3,"d","v")))</f>
        <v>d</v>
      </c>
      <c r="N3" s="33">
        <v>1</v>
      </c>
      <c r="O3" s="34">
        <f>(N14)</f>
        <v>2</v>
      </c>
      <c r="P3" s="34">
        <f>(P14)</f>
        <v>1</v>
      </c>
      <c r="Q3" s="35" t="str">
        <f>IF(O3=".","-",IF(O3&gt;P3,"g",IF(O3=P3,"d","v")))</f>
        <v>g</v>
      </c>
      <c r="R3" s="36"/>
      <c r="S3" s="37">
        <f>SUM(T3:V3)</f>
        <v>3</v>
      </c>
      <c r="T3" s="38">
        <f>COUNTIF(B3:Q3,"g")</f>
        <v>1</v>
      </c>
      <c r="U3" s="38">
        <f>COUNTIF(B3:Q3,"d")</f>
        <v>1</v>
      </c>
      <c r="V3" s="38">
        <f>COUNTIF(B3:Q3,"v")</f>
        <v>1</v>
      </c>
      <c r="W3" s="39">
        <f>SUM(IF(G3&lt;&gt;".",G3)+IF(K3&lt;&gt;".",K3)+IF(O3&lt;&gt;".",O3))</f>
        <v>5</v>
      </c>
      <c r="X3" s="39">
        <f>SUM(IF(H3&lt;&gt;".",H3)+IF(L3&lt;&gt;".",L3)+IF(P3&lt;&gt;".",P3))</f>
        <v>5</v>
      </c>
      <c r="Y3" s="40">
        <f>SUM(T3*3+U3*1)</f>
        <v>4</v>
      </c>
      <c r="Z3" s="41"/>
      <c r="AA3" s="42">
        <f>RANK(Y3,$Y$3:$Y$6,0)</f>
        <v>3</v>
      </c>
      <c r="AB3" s="43"/>
      <c r="AC3" s="44">
        <f>SUM(W3-X3)</f>
        <v>0</v>
      </c>
    </row>
    <row r="4" spans="1:29" ht="15.6" x14ac:dyDescent="0.3">
      <c r="A4" s="45" t="s">
        <v>20</v>
      </c>
      <c r="B4" s="46">
        <v>3</v>
      </c>
      <c r="C4" s="47">
        <f>(P8)</f>
        <v>2</v>
      </c>
      <c r="D4" s="47">
        <f>(N8)</f>
        <v>1</v>
      </c>
      <c r="E4" s="48" t="str">
        <f>IF(C4=".","-",IF(C4&gt;D4,"g",IF(C4=D4,"d","v")))</f>
        <v>g</v>
      </c>
      <c r="F4" s="49"/>
      <c r="G4" s="50"/>
      <c r="H4" s="50"/>
      <c r="I4" s="50"/>
      <c r="J4" s="46">
        <v>1</v>
      </c>
      <c r="K4" s="47">
        <f>(N15)</f>
        <v>3</v>
      </c>
      <c r="L4" s="47">
        <f>(P15)</f>
        <v>0</v>
      </c>
      <c r="M4" s="48" t="str">
        <f>IF(K4=".","-",IF(K4&gt;L4,"g",IF(K4=L4,"d","v")))</f>
        <v>g</v>
      </c>
      <c r="N4" s="46">
        <v>2</v>
      </c>
      <c r="O4" s="47">
        <f>(N12)</f>
        <v>1</v>
      </c>
      <c r="P4" s="47">
        <f>(P12)</f>
        <v>4</v>
      </c>
      <c r="Q4" s="48" t="str">
        <f>IF(O4=".","-",IF(O4&gt;P4,"g",IF(O4=P4,"d","v")))</f>
        <v>v</v>
      </c>
      <c r="R4" s="51"/>
      <c r="S4" s="52">
        <f>SUM(T4:V4)</f>
        <v>3</v>
      </c>
      <c r="T4" s="53">
        <f>COUNTIF(B4:Q4,"g")</f>
        <v>2</v>
      </c>
      <c r="U4" s="53">
        <f>COUNTIF(B4:Q4,"d")</f>
        <v>0</v>
      </c>
      <c r="V4" s="53">
        <f>COUNTIF(B4:Q4,"v")</f>
        <v>1</v>
      </c>
      <c r="W4" s="39">
        <f>SUM(IF(C4&lt;&gt;".",C4)+IF(K4&lt;&gt;".",K4)+IF(O4&lt;&gt;".",O4))</f>
        <v>6</v>
      </c>
      <c r="X4" s="39">
        <f>SUM(IF(D4&lt;&gt;".",D4)+IF(L4&lt;&gt;".",L4)+IF(P4&lt;&gt;".",P4))</f>
        <v>5</v>
      </c>
      <c r="Y4" s="54">
        <f>SUM(T4*3+U4*1)</f>
        <v>6</v>
      </c>
      <c r="Z4" s="41"/>
      <c r="AA4" s="42">
        <f>RANK(Y4,$Y$3:$Y$6,0)</f>
        <v>1</v>
      </c>
      <c r="AB4" s="43"/>
      <c r="AC4" s="44">
        <f>SUM(W4-X4)</f>
        <v>1</v>
      </c>
    </row>
    <row r="5" spans="1:29" ht="15.6" x14ac:dyDescent="0.3">
      <c r="A5" s="45" t="s">
        <v>21</v>
      </c>
      <c r="B5" s="46">
        <v>2</v>
      </c>
      <c r="C5" s="47">
        <f>(P11)</f>
        <v>2</v>
      </c>
      <c r="D5" s="47">
        <f>(N11)</f>
        <v>2</v>
      </c>
      <c r="E5" s="48" t="str">
        <f>IF(C5=".","-",IF(C5&gt;D5,"g",IF(C5=D5,"d","v")))</f>
        <v>d</v>
      </c>
      <c r="F5" s="46">
        <v>1</v>
      </c>
      <c r="G5" s="47">
        <f>(P15)</f>
        <v>0</v>
      </c>
      <c r="H5" s="47">
        <f>(N15)</f>
        <v>3</v>
      </c>
      <c r="I5" s="48" t="str">
        <f>IF(G5=".","-",IF(G5&gt;H5,"g",IF(G5=H5,"d","v")))</f>
        <v>v</v>
      </c>
      <c r="J5" s="49"/>
      <c r="K5" s="50"/>
      <c r="L5" s="50"/>
      <c r="M5" s="50"/>
      <c r="N5" s="46">
        <v>3</v>
      </c>
      <c r="O5" s="47">
        <f>(N9)</f>
        <v>0</v>
      </c>
      <c r="P5" s="47">
        <f>(P9)</f>
        <v>2</v>
      </c>
      <c r="Q5" s="48" t="str">
        <f>IF(O5=".","-",IF(O5&gt;P5,"g",IF(O5=P5,"d","v")))</f>
        <v>v</v>
      </c>
      <c r="R5" s="51"/>
      <c r="S5" s="52">
        <f>SUM(T5:V5)</f>
        <v>3</v>
      </c>
      <c r="T5" s="53">
        <f>COUNTIF(B5:Q5,"g")</f>
        <v>0</v>
      </c>
      <c r="U5" s="53">
        <f>COUNTIF(B5:Q5,"d")</f>
        <v>1</v>
      </c>
      <c r="V5" s="53">
        <f>COUNTIF(B5:Q5,"v")</f>
        <v>2</v>
      </c>
      <c r="W5" s="39">
        <f>SUM(IF(G5&lt;&gt;".",G5)+IF(C5&lt;&gt;".",C5)+IF(O5&lt;&gt;".",O5))</f>
        <v>2</v>
      </c>
      <c r="X5" s="39">
        <f>SUM(IF(H5&lt;&gt;".",H5)+IF(D5&lt;&gt;".",D5)+IF(P5&lt;&gt;".",P5))</f>
        <v>7</v>
      </c>
      <c r="Y5" s="54">
        <f>SUM(T5*3+U5*1)</f>
        <v>1</v>
      </c>
      <c r="Z5" s="55"/>
      <c r="AA5" s="42">
        <f>RANK(Y5,$Y$3:$Y$6,0)</f>
        <v>4</v>
      </c>
      <c r="AB5" s="43"/>
      <c r="AC5" s="44">
        <f>SUM(W5-X5)</f>
        <v>-5</v>
      </c>
    </row>
    <row r="6" spans="1:29" s="67" customFormat="1" ht="15.6" x14ac:dyDescent="0.3">
      <c r="A6" s="56" t="s">
        <v>78</v>
      </c>
      <c r="B6" s="57">
        <v>1</v>
      </c>
      <c r="C6" s="58">
        <f>(P14)</f>
        <v>1</v>
      </c>
      <c r="D6" s="58">
        <f>(N14)</f>
        <v>2</v>
      </c>
      <c r="E6" s="59" t="str">
        <f>IF(C6=".","-",IF(C6&gt;D6,"g",IF(C6=D6,"d","v")))</f>
        <v>v</v>
      </c>
      <c r="F6" s="57">
        <v>2</v>
      </c>
      <c r="G6" s="58">
        <f>(P12)</f>
        <v>4</v>
      </c>
      <c r="H6" s="58">
        <f>(N12)</f>
        <v>1</v>
      </c>
      <c r="I6" s="59" t="str">
        <f>IF(G6=".","-",IF(G6&gt;H6,"g",IF(G6=H6,"d","v")))</f>
        <v>g</v>
      </c>
      <c r="J6" s="57">
        <v>3</v>
      </c>
      <c r="K6" s="58">
        <f>(P9)</f>
        <v>2</v>
      </c>
      <c r="L6" s="58">
        <f>(N9)</f>
        <v>0</v>
      </c>
      <c r="M6" s="59" t="str">
        <f>IF(K6=".","-",IF(K6&gt;L6,"g",IF(K6=L6,"d","v")))</f>
        <v>g</v>
      </c>
      <c r="N6" s="60"/>
      <c r="O6" s="61"/>
      <c r="P6" s="61"/>
      <c r="Q6" s="61"/>
      <c r="R6" s="22"/>
      <c r="S6" s="62">
        <f>SUM(T6:V6)</f>
        <v>3</v>
      </c>
      <c r="T6" s="63">
        <f>COUNTIF(B6:Q6,"g")</f>
        <v>2</v>
      </c>
      <c r="U6" s="63">
        <f>COUNTIF(B6:Q6,"d")</f>
        <v>0</v>
      </c>
      <c r="V6" s="63">
        <f>COUNTIF(B6:Q6,"v")</f>
        <v>1</v>
      </c>
      <c r="W6" s="64">
        <f>SUM(IF(G6&lt;&gt;".",G6)+IF(K6&lt;&gt;".",K6)+IF(C6&lt;&gt;".",C6))</f>
        <v>7</v>
      </c>
      <c r="X6" s="64">
        <f>SUM(IF(H6&lt;&gt;".",H6)+IF(L6&lt;&gt;".",L6)+IF(D6&lt;&gt;".",D6))</f>
        <v>3</v>
      </c>
      <c r="Y6" s="65">
        <f>SUM(T6*3+U6*1)</f>
        <v>6</v>
      </c>
      <c r="Z6" s="41"/>
      <c r="AA6" s="66">
        <f>RANK(Y6,$Y$3:$Y$6,0)</f>
        <v>1</v>
      </c>
      <c r="AB6" s="43"/>
      <c r="AC6" s="44">
        <f>SUM(W6-X6)</f>
        <v>4</v>
      </c>
    </row>
    <row r="7" spans="1:29" s="67" customFormat="1" ht="3.75" customHeight="1" x14ac:dyDescent="0.25">
      <c r="B7" s="68"/>
      <c r="C7" s="69"/>
      <c r="D7" s="69"/>
      <c r="E7" s="70"/>
      <c r="F7" s="68"/>
      <c r="G7" s="69"/>
      <c r="H7" s="69"/>
      <c r="I7" s="70"/>
      <c r="J7" s="68"/>
      <c r="K7" s="69"/>
      <c r="L7" s="69"/>
      <c r="M7" s="70"/>
      <c r="S7" s="71"/>
      <c r="T7" s="72"/>
      <c r="U7" s="72"/>
      <c r="V7" s="72"/>
      <c r="W7" s="73"/>
      <c r="X7" s="73"/>
      <c r="Y7" s="74"/>
    </row>
    <row r="8" spans="1:29" s="67" customFormat="1" ht="24.6" x14ac:dyDescent="0.4">
      <c r="A8" s="75">
        <v>1</v>
      </c>
      <c r="B8" s="76"/>
      <c r="D8" s="77"/>
      <c r="K8" s="78"/>
      <c r="L8" s="79" t="str">
        <f>($A$3)</f>
        <v>Horváth Botond</v>
      </c>
      <c r="M8" s="78"/>
      <c r="N8" s="80">
        <v>1</v>
      </c>
      <c r="O8" s="81" t="s">
        <v>100</v>
      </c>
      <c r="P8" s="80">
        <v>2</v>
      </c>
      <c r="S8" s="82" t="str">
        <f>($A$6)</f>
        <v>Lakner Ádám</v>
      </c>
      <c r="T8" s="77"/>
      <c r="AA8" s="83"/>
      <c r="AB8" s="83"/>
    </row>
    <row r="9" spans="1:29" ht="20.399999999999999" x14ac:dyDescent="0.35">
      <c r="A9" s="68"/>
      <c r="B9" s="84"/>
      <c r="E9" s="67"/>
      <c r="F9" s="67"/>
      <c r="G9" s="67"/>
      <c r="H9" s="67"/>
      <c r="I9" s="67"/>
      <c r="J9" s="67"/>
      <c r="L9" s="79" t="str">
        <f>($A$4)</f>
        <v>Horváth Réka</v>
      </c>
      <c r="N9" s="80">
        <v>0</v>
      </c>
      <c r="O9" s="81" t="s">
        <v>100</v>
      </c>
      <c r="P9" s="80">
        <v>2</v>
      </c>
      <c r="R9" s="67"/>
      <c r="S9" s="82" t="str">
        <f>($A$5)</f>
        <v>Kámán Attila</v>
      </c>
      <c r="U9" s="67"/>
      <c r="V9" s="67"/>
      <c r="W9" s="67"/>
      <c r="X9" s="67"/>
      <c r="Y9" s="67"/>
      <c r="AA9" s="83"/>
      <c r="AB9" s="83"/>
    </row>
    <row r="10" spans="1:29" ht="3.75" customHeight="1" x14ac:dyDescent="0.25">
      <c r="A10" s="68"/>
      <c r="B10" s="84"/>
      <c r="C10" s="85"/>
      <c r="D10" s="86"/>
      <c r="E10" s="84"/>
      <c r="F10" s="84"/>
      <c r="G10" s="84"/>
      <c r="H10" s="84"/>
      <c r="I10" s="84"/>
      <c r="J10" s="84"/>
      <c r="K10" s="87"/>
      <c r="L10" s="87"/>
      <c r="M10" s="87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</row>
    <row r="11" spans="1:29" ht="24.6" x14ac:dyDescent="0.35">
      <c r="A11" s="75">
        <v>2</v>
      </c>
      <c r="B11" s="88"/>
      <c r="D11" s="77"/>
      <c r="E11" s="67"/>
      <c r="F11" s="67"/>
      <c r="G11" s="67"/>
      <c r="H11" s="67"/>
      <c r="I11" s="67"/>
      <c r="J11" s="67"/>
      <c r="L11" s="79" t="str">
        <f>($A$3)</f>
        <v>Horváth Botond</v>
      </c>
      <c r="N11" s="80">
        <v>2</v>
      </c>
      <c r="O11" s="81" t="s">
        <v>100</v>
      </c>
      <c r="P11" s="80">
        <v>2</v>
      </c>
      <c r="R11" s="67"/>
      <c r="S11" s="82" t="str">
        <f>($A$5)</f>
        <v>Kámán Attila</v>
      </c>
      <c r="T11" s="67"/>
      <c r="W11" s="67"/>
      <c r="X11" s="67"/>
      <c r="Y11" s="67"/>
      <c r="AA11" s="83"/>
      <c r="AB11" s="83"/>
    </row>
    <row r="12" spans="1:29" ht="20.399999999999999" x14ac:dyDescent="0.35">
      <c r="A12" s="68"/>
      <c r="B12" s="84"/>
      <c r="E12" s="67"/>
      <c r="F12" s="67"/>
      <c r="G12" s="67"/>
      <c r="H12" s="67"/>
      <c r="I12" s="67"/>
      <c r="L12" s="79" t="str">
        <f>($A$4)</f>
        <v>Horváth Réka</v>
      </c>
      <c r="N12" s="80">
        <v>1</v>
      </c>
      <c r="O12" s="81" t="s">
        <v>100</v>
      </c>
      <c r="P12" s="80">
        <v>4</v>
      </c>
      <c r="R12" s="67"/>
      <c r="S12" s="82" t="str">
        <f>($A$6)</f>
        <v>Lakner Ádám</v>
      </c>
      <c r="T12" s="67"/>
      <c r="W12" s="67"/>
      <c r="X12" s="67"/>
      <c r="Y12" s="67"/>
      <c r="AA12" s="83"/>
      <c r="AB12" s="83"/>
    </row>
    <row r="13" spans="1:29" ht="3.75" customHeight="1" x14ac:dyDescent="0.25">
      <c r="A13" s="68"/>
      <c r="B13" s="84"/>
      <c r="C13" s="85"/>
      <c r="D13" s="86"/>
      <c r="E13" s="84"/>
      <c r="F13" s="84"/>
      <c r="G13" s="84"/>
      <c r="H13" s="84"/>
      <c r="I13" s="84"/>
      <c r="J13" s="84"/>
      <c r="K13" s="87"/>
      <c r="L13" s="87"/>
      <c r="M13" s="87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</row>
    <row r="14" spans="1:29" ht="24.6" x14ac:dyDescent="0.35">
      <c r="A14" s="75">
        <v>3</v>
      </c>
      <c r="B14" s="76"/>
      <c r="D14" s="77"/>
      <c r="E14" s="67"/>
      <c r="F14" s="67"/>
      <c r="G14" s="67"/>
      <c r="H14" s="67"/>
      <c r="I14" s="67"/>
      <c r="J14" s="67"/>
      <c r="L14" s="79" t="str">
        <f>($A$3)</f>
        <v>Horváth Botond</v>
      </c>
      <c r="N14" s="80">
        <v>2</v>
      </c>
      <c r="O14" s="81" t="s">
        <v>100</v>
      </c>
      <c r="P14" s="80">
        <v>1</v>
      </c>
      <c r="R14" s="67"/>
      <c r="S14" s="82" t="str">
        <f>($A$4)</f>
        <v>Horváth Réka</v>
      </c>
      <c r="T14" s="67"/>
      <c r="U14" s="67"/>
      <c r="V14" s="67"/>
      <c r="W14" s="67"/>
      <c r="X14" s="67"/>
      <c r="Y14" s="67"/>
    </row>
    <row r="15" spans="1:29" ht="20.399999999999999" x14ac:dyDescent="0.35">
      <c r="A15" s="68"/>
      <c r="B15" s="84"/>
      <c r="E15" s="67"/>
      <c r="F15" s="67"/>
      <c r="G15" s="67"/>
      <c r="H15" s="67"/>
      <c r="I15" s="67"/>
      <c r="J15" s="67"/>
      <c r="L15" s="79" t="str">
        <f>($A$5)</f>
        <v>Kámán Attila</v>
      </c>
      <c r="N15" s="80">
        <v>3</v>
      </c>
      <c r="O15" s="81" t="s">
        <v>100</v>
      </c>
      <c r="P15" s="80">
        <v>0</v>
      </c>
      <c r="R15" s="67"/>
      <c r="S15" s="82" t="str">
        <f>($A$6)</f>
        <v>Lakner Ádám</v>
      </c>
      <c r="T15" s="67"/>
      <c r="U15" s="67"/>
      <c r="V15" s="67"/>
      <c r="W15" s="67"/>
      <c r="X15" s="67"/>
      <c r="Y15" s="67"/>
    </row>
    <row r="16" spans="1:29" ht="3.75" customHeight="1" x14ac:dyDescent="0.25">
      <c r="A16" s="68"/>
      <c r="B16" s="84"/>
      <c r="C16" s="85"/>
      <c r="D16" s="86"/>
      <c r="E16" s="84"/>
      <c r="F16" s="84"/>
      <c r="G16" s="84"/>
      <c r="H16" s="84"/>
      <c r="I16" s="84"/>
      <c r="J16" s="84"/>
      <c r="K16" s="87"/>
      <c r="L16" s="87"/>
      <c r="M16" s="87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</row>
    <row r="18" spans="6:23" ht="15.6" x14ac:dyDescent="0.3">
      <c r="F18" s="89" t="s">
        <v>17</v>
      </c>
      <c r="M18" s="90">
        <v>3</v>
      </c>
      <c r="N18" s="90">
        <v>1</v>
      </c>
      <c r="O18" s="90">
        <v>1</v>
      </c>
      <c r="P18" s="90">
        <v>1</v>
      </c>
      <c r="Q18" s="90">
        <v>5</v>
      </c>
      <c r="R18" s="90" t="s">
        <v>100</v>
      </c>
      <c r="S18" s="90">
        <v>5</v>
      </c>
      <c r="T18" s="90">
        <v>0</v>
      </c>
      <c r="U18" s="91" t="s">
        <v>101</v>
      </c>
      <c r="V18" s="90"/>
      <c r="W18" s="90"/>
    </row>
    <row r="19" spans="6:23" ht="15.6" x14ac:dyDescent="0.3">
      <c r="F19" s="92" t="s">
        <v>20</v>
      </c>
      <c r="M19" s="90">
        <v>3</v>
      </c>
      <c r="N19" s="90">
        <v>0</v>
      </c>
      <c r="O19" s="90">
        <v>0</v>
      </c>
      <c r="P19" s="90">
        <v>3</v>
      </c>
      <c r="Q19" s="90">
        <v>2</v>
      </c>
      <c r="R19" s="90" t="s">
        <v>100</v>
      </c>
      <c r="S19" s="90">
        <v>8</v>
      </c>
      <c r="T19" s="90">
        <v>-6</v>
      </c>
      <c r="U19" s="91" t="s">
        <v>102</v>
      </c>
      <c r="V19" s="90"/>
      <c r="W19" s="90"/>
    </row>
    <row r="20" spans="6:23" ht="15.6" x14ac:dyDescent="0.3">
      <c r="F20" s="92" t="s">
        <v>21</v>
      </c>
      <c r="M20" s="90">
        <v>3</v>
      </c>
      <c r="N20" s="90">
        <v>2</v>
      </c>
      <c r="O20" s="90">
        <v>1</v>
      </c>
      <c r="P20" s="90">
        <v>0</v>
      </c>
      <c r="Q20" s="90">
        <v>7</v>
      </c>
      <c r="R20" s="90" t="s">
        <v>100</v>
      </c>
      <c r="S20" s="90">
        <v>4</v>
      </c>
      <c r="T20" s="90">
        <v>3</v>
      </c>
      <c r="U20" s="91" t="s">
        <v>103</v>
      </c>
      <c r="V20" s="90"/>
      <c r="W20" s="90"/>
    </row>
    <row r="21" spans="6:23" ht="15.6" x14ac:dyDescent="0.3">
      <c r="F21" s="93" t="s">
        <v>78</v>
      </c>
      <c r="M21" s="90">
        <v>3</v>
      </c>
      <c r="N21" s="90">
        <v>2</v>
      </c>
      <c r="O21" s="90">
        <v>0</v>
      </c>
      <c r="P21" s="90">
        <v>1</v>
      </c>
      <c r="Q21" s="90">
        <v>6</v>
      </c>
      <c r="R21" s="90" t="s">
        <v>100</v>
      </c>
      <c r="S21" s="90">
        <v>5</v>
      </c>
      <c r="T21" s="90">
        <v>1</v>
      </c>
      <c r="U21" s="91" t="s">
        <v>104</v>
      </c>
      <c r="V21" s="90"/>
      <c r="W21" s="90"/>
    </row>
  </sheetData>
  <mergeCells count="5">
    <mergeCell ref="S1:Y1"/>
    <mergeCell ref="B2:E2"/>
    <mergeCell ref="F2:I2"/>
    <mergeCell ref="J2:M2"/>
    <mergeCell ref="N2:Q2"/>
  </mergeCells>
  <conditionalFormatting sqref="E4:E6 I3 I5:I6 M3:M4 M6 Q3:Q5">
    <cfRule type="cellIs" dxfId="38" priority="2" operator="equal">
      <formula>"g"</formula>
    </cfRule>
    <cfRule type="cellIs" dxfId="37" priority="3" operator="equal">
      <formula>"d"</formula>
    </cfRule>
    <cfRule type="cellIs" dxfId="36" priority="4" operator="equal">
      <formula>"v"</formula>
    </cfRule>
  </conditionalFormatting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&amp;COldal &amp;P</oddFooter>
  </headerFooter>
  <rowBreaks count="1" manualBreakCount="1">
    <brk id="7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110" zoomScaleNormal="110" workbookViewId="0">
      <selection activeCell="C23" sqref="C23"/>
    </sheetView>
  </sheetViews>
  <sheetFormatPr defaultRowHeight="13.2" x14ac:dyDescent="0.25"/>
  <cols>
    <col min="1" max="1025" width="10.21875" customWidth="1"/>
  </cols>
  <sheetData/>
  <conditionalFormatting sqref="E4:E10 I3 I5:I10 M3:M4 M6:M10 Q3:Q5 Q7:Q10 U3:U6 U8:U10 Y3:Y7 Y9:Y10 AC3:AC8 AC10 AG3:AG9">
    <cfRule type="cellIs" dxfId="35" priority="2" operator="equal">
      <formula>"g"</formula>
    </cfRule>
    <cfRule type="cellIs" dxfId="34" priority="3" operator="equal">
      <formula>"d"</formula>
    </cfRule>
    <cfRule type="cellIs" dxfId="33" priority="4" operator="equal">
      <formula>"v"</formula>
    </cfRule>
  </conditionalFormatting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&amp;COldal &amp;P</oddFooter>
  </headerFooter>
  <rowBreaks count="1" manualBreakCount="1">
    <brk id="26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zoomScale="110" zoomScaleNormal="110" workbookViewId="0">
      <selection activeCell="A29" sqref="A29"/>
    </sheetView>
  </sheetViews>
  <sheetFormatPr defaultRowHeight="13.2" x14ac:dyDescent="0.25"/>
  <cols>
    <col min="1" max="1" width="20.44140625" customWidth="1"/>
    <col min="2" max="4" width="11.5546875" style="90"/>
    <col min="5" max="1025" width="8.6640625" customWidth="1"/>
  </cols>
  <sheetData>
    <row r="1" spans="1:4" x14ac:dyDescent="0.25">
      <c r="A1" s="6" t="s">
        <v>1</v>
      </c>
      <c r="B1" s="94" t="s">
        <v>105</v>
      </c>
      <c r="C1" s="90" t="s">
        <v>106</v>
      </c>
      <c r="D1" s="90" t="s">
        <v>107</v>
      </c>
    </row>
    <row r="2" spans="1:4" x14ac:dyDescent="0.25">
      <c r="A2" s="6" t="s">
        <v>85</v>
      </c>
      <c r="B2" s="94">
        <v>601</v>
      </c>
      <c r="C2" s="90" t="s">
        <v>108</v>
      </c>
      <c r="D2" s="90" t="s">
        <v>108</v>
      </c>
    </row>
    <row r="3" spans="1:4" x14ac:dyDescent="0.25">
      <c r="A3" s="6" t="s">
        <v>64</v>
      </c>
      <c r="B3" s="95">
        <v>581.1</v>
      </c>
      <c r="C3" s="90" t="s">
        <v>109</v>
      </c>
      <c r="D3" s="90" t="s">
        <v>109</v>
      </c>
    </row>
    <row r="4" spans="1:4" x14ac:dyDescent="0.25">
      <c r="A4" s="6" t="s">
        <v>70</v>
      </c>
      <c r="B4" s="94">
        <v>550.5</v>
      </c>
      <c r="C4" s="90" t="s">
        <v>110</v>
      </c>
      <c r="D4" s="90" t="s">
        <v>110</v>
      </c>
    </row>
    <row r="5" spans="1:4" x14ac:dyDescent="0.25">
      <c r="A5" s="11" t="s">
        <v>83</v>
      </c>
      <c r="B5" s="94">
        <v>531.5</v>
      </c>
      <c r="C5" s="90" t="s">
        <v>111</v>
      </c>
      <c r="D5" s="90" t="s">
        <v>111</v>
      </c>
    </row>
    <row r="6" spans="1:4" x14ac:dyDescent="0.25">
      <c r="A6" s="6" t="s">
        <v>86</v>
      </c>
      <c r="B6" s="94">
        <v>530.4</v>
      </c>
      <c r="C6" s="90" t="s">
        <v>111</v>
      </c>
      <c r="D6" s="90" t="s">
        <v>112</v>
      </c>
    </row>
    <row r="7" spans="1:4" x14ac:dyDescent="0.25">
      <c r="A7" s="11" t="s">
        <v>67</v>
      </c>
      <c r="B7" s="95">
        <v>473.5</v>
      </c>
      <c r="C7" s="90" t="s">
        <v>110</v>
      </c>
      <c r="D7" s="90" t="s">
        <v>113</v>
      </c>
    </row>
    <row r="8" spans="1:4" x14ac:dyDescent="0.25">
      <c r="A8" s="6" t="s">
        <v>31</v>
      </c>
      <c r="B8" s="94">
        <v>469</v>
      </c>
      <c r="C8" s="90" t="s">
        <v>109</v>
      </c>
      <c r="D8" s="90" t="s">
        <v>113</v>
      </c>
    </row>
    <row r="9" spans="1:4" x14ac:dyDescent="0.25">
      <c r="A9" s="6" t="s">
        <v>29</v>
      </c>
      <c r="B9" s="94">
        <v>464.6</v>
      </c>
      <c r="C9" s="90" t="s">
        <v>108</v>
      </c>
      <c r="D9" s="90" t="s">
        <v>112</v>
      </c>
    </row>
    <row r="10" spans="1:4" x14ac:dyDescent="0.25">
      <c r="A10" s="6" t="s">
        <v>48</v>
      </c>
      <c r="B10" s="94">
        <v>402.8</v>
      </c>
      <c r="C10" s="90" t="s">
        <v>108</v>
      </c>
      <c r="D10" s="90" t="s">
        <v>111</v>
      </c>
    </row>
    <row r="11" spans="1:4" x14ac:dyDescent="0.25">
      <c r="A11" s="6" t="s">
        <v>71</v>
      </c>
      <c r="B11" s="94">
        <v>401.8</v>
      </c>
      <c r="C11" s="90" t="s">
        <v>109</v>
      </c>
      <c r="D11" s="90" t="s">
        <v>110</v>
      </c>
    </row>
    <row r="12" spans="1:4" x14ac:dyDescent="0.25">
      <c r="A12" s="6" t="s">
        <v>60</v>
      </c>
      <c r="B12" s="95">
        <v>345.8</v>
      </c>
      <c r="C12" s="90" t="s">
        <v>110</v>
      </c>
      <c r="D12" s="90" t="s">
        <v>109</v>
      </c>
    </row>
    <row r="13" spans="1:4" x14ac:dyDescent="0.25">
      <c r="A13" s="6" t="s">
        <v>14</v>
      </c>
      <c r="B13" s="94">
        <v>323.60000000000002</v>
      </c>
      <c r="C13" s="90" t="s">
        <v>111</v>
      </c>
      <c r="D13" s="90" t="s">
        <v>108</v>
      </c>
    </row>
    <row r="14" spans="1:4" x14ac:dyDescent="0.25">
      <c r="A14" s="6" t="s">
        <v>88</v>
      </c>
      <c r="B14" s="94">
        <v>321.8</v>
      </c>
      <c r="C14" s="90" t="s">
        <v>111</v>
      </c>
      <c r="D14" s="90" t="s">
        <v>108</v>
      </c>
    </row>
    <row r="15" spans="1:4" x14ac:dyDescent="0.25">
      <c r="A15" s="6" t="s">
        <v>33</v>
      </c>
      <c r="B15" s="94">
        <v>307.89999999999998</v>
      </c>
      <c r="C15" s="90" t="s">
        <v>110</v>
      </c>
      <c r="D15" s="90" t="s">
        <v>109</v>
      </c>
    </row>
    <row r="16" spans="1:4" x14ac:dyDescent="0.25">
      <c r="A16" s="6" t="s">
        <v>11</v>
      </c>
      <c r="B16" s="94">
        <v>306.39999999999998</v>
      </c>
      <c r="C16" s="90" t="s">
        <v>109</v>
      </c>
      <c r="D16" s="90" t="s">
        <v>110</v>
      </c>
    </row>
    <row r="17" spans="1:4" x14ac:dyDescent="0.25">
      <c r="A17" s="6" t="s">
        <v>62</v>
      </c>
      <c r="B17" s="94">
        <v>304.5</v>
      </c>
      <c r="C17" s="90" t="s">
        <v>108</v>
      </c>
      <c r="D17" s="90" t="s">
        <v>111</v>
      </c>
    </row>
    <row r="18" spans="1:4" x14ac:dyDescent="0.25">
      <c r="A18" s="6" t="s">
        <v>46</v>
      </c>
      <c r="B18" s="94">
        <v>303.5</v>
      </c>
      <c r="C18" s="90" t="s">
        <v>108</v>
      </c>
      <c r="D18" s="90" t="s">
        <v>112</v>
      </c>
    </row>
    <row r="19" spans="1:4" x14ac:dyDescent="0.25">
      <c r="A19" s="6" t="s">
        <v>50</v>
      </c>
      <c r="B19" s="94">
        <v>296.2</v>
      </c>
      <c r="C19" s="90" t="s">
        <v>109</v>
      </c>
      <c r="D19" s="90" t="s">
        <v>113</v>
      </c>
    </row>
    <row r="20" spans="1:4" x14ac:dyDescent="0.25">
      <c r="A20" s="6" t="s">
        <v>89</v>
      </c>
      <c r="B20" s="94">
        <v>268.39999999999998</v>
      </c>
      <c r="C20" s="90" t="s">
        <v>110</v>
      </c>
      <c r="D20" s="90" t="s">
        <v>113</v>
      </c>
    </row>
    <row r="21" spans="1:4" x14ac:dyDescent="0.25">
      <c r="A21" s="6" t="s">
        <v>35</v>
      </c>
      <c r="B21" s="94">
        <v>257.60000000000002</v>
      </c>
      <c r="C21" s="90" t="s">
        <v>111</v>
      </c>
      <c r="D21" s="90" t="s">
        <v>112</v>
      </c>
    </row>
    <row r="22" spans="1:4" x14ac:dyDescent="0.25">
      <c r="A22" s="6" t="s">
        <v>75</v>
      </c>
      <c r="B22" s="94">
        <v>242.4</v>
      </c>
      <c r="C22" s="90" t="s">
        <v>111</v>
      </c>
      <c r="D22" s="90" t="s">
        <v>111</v>
      </c>
    </row>
    <row r="23" spans="1:4" x14ac:dyDescent="0.25">
      <c r="A23" s="6" t="s">
        <v>72</v>
      </c>
      <c r="B23" s="94">
        <v>234.7</v>
      </c>
      <c r="C23" s="90" t="s">
        <v>110</v>
      </c>
      <c r="D23" s="90" t="s">
        <v>110</v>
      </c>
    </row>
    <row r="24" spans="1:4" x14ac:dyDescent="0.25">
      <c r="A24" s="6" t="s">
        <v>66</v>
      </c>
      <c r="B24" s="95">
        <v>233.6</v>
      </c>
      <c r="C24" s="90" t="s">
        <v>109</v>
      </c>
      <c r="D24" s="90" t="s">
        <v>109</v>
      </c>
    </row>
    <row r="25" spans="1:4" x14ac:dyDescent="0.25">
      <c r="A25" s="6" t="s">
        <v>13</v>
      </c>
      <c r="B25" s="94">
        <v>211</v>
      </c>
      <c r="C25" s="90" t="s">
        <v>108</v>
      </c>
      <c r="D25" s="90" t="s">
        <v>108</v>
      </c>
    </row>
    <row r="26" spans="1:4" x14ac:dyDescent="0.25">
      <c r="A26" s="6" t="s">
        <v>73</v>
      </c>
      <c r="B26" s="94">
        <v>199.6</v>
      </c>
      <c r="C26" s="90" t="s">
        <v>108</v>
      </c>
      <c r="D26" s="90" t="s">
        <v>108</v>
      </c>
    </row>
    <row r="27" spans="1:4" x14ac:dyDescent="0.25">
      <c r="A27" s="6" t="s">
        <v>41</v>
      </c>
      <c r="B27" s="94">
        <v>155.80000000000001</v>
      </c>
      <c r="C27" s="90" t="s">
        <v>109</v>
      </c>
      <c r="D27" s="90" t="s">
        <v>109</v>
      </c>
    </row>
    <row r="28" spans="1:4" x14ac:dyDescent="0.25">
      <c r="A28" s="6" t="s">
        <v>37</v>
      </c>
      <c r="B28" s="94">
        <v>134.4</v>
      </c>
      <c r="C28" s="90" t="s">
        <v>110</v>
      </c>
      <c r="D28" s="90" t="s">
        <v>110</v>
      </c>
    </row>
    <row r="29" spans="1:4" x14ac:dyDescent="0.25">
      <c r="A29" s="6" t="s">
        <v>42</v>
      </c>
      <c r="B29" s="94">
        <v>122.2</v>
      </c>
      <c r="C29" s="90" t="s">
        <v>111</v>
      </c>
      <c r="D29" s="90" t="s">
        <v>111</v>
      </c>
    </row>
    <row r="30" spans="1:4" x14ac:dyDescent="0.25">
      <c r="A30" s="6" t="s">
        <v>15</v>
      </c>
      <c r="B30" s="94">
        <v>105</v>
      </c>
      <c r="C30" s="90" t="s">
        <v>111</v>
      </c>
      <c r="D30" s="90" t="s">
        <v>112</v>
      </c>
    </row>
    <row r="31" spans="1:4" x14ac:dyDescent="0.25">
      <c r="A31" s="6" t="s">
        <v>40</v>
      </c>
      <c r="B31" s="94">
        <v>100.2</v>
      </c>
      <c r="C31" s="90" t="s">
        <v>110</v>
      </c>
      <c r="D31" s="90" t="s">
        <v>113</v>
      </c>
    </row>
    <row r="32" spans="1:4" x14ac:dyDescent="0.25">
      <c r="A32" s="6" t="s">
        <v>77</v>
      </c>
      <c r="B32" s="94">
        <v>84.4</v>
      </c>
      <c r="C32" s="90" t="s">
        <v>109</v>
      </c>
      <c r="D32" s="90" t="s">
        <v>113</v>
      </c>
    </row>
    <row r="33" spans="1:4" x14ac:dyDescent="0.25">
      <c r="A33" s="6" t="s">
        <v>22</v>
      </c>
      <c r="B33" s="94">
        <v>0</v>
      </c>
      <c r="C33" s="90" t="s">
        <v>108</v>
      </c>
      <c r="D33" s="90" t="s">
        <v>112</v>
      </c>
    </row>
    <row r="34" spans="1:4" x14ac:dyDescent="0.25">
      <c r="A34" s="6" t="s">
        <v>43</v>
      </c>
      <c r="B34" s="94">
        <v>0</v>
      </c>
      <c r="C34" s="90" t="s">
        <v>108</v>
      </c>
      <c r="D34" s="90" t="s">
        <v>111</v>
      </c>
    </row>
    <row r="35" spans="1:4" x14ac:dyDescent="0.25">
      <c r="C35" s="90" t="s">
        <v>109</v>
      </c>
      <c r="D35" s="90" t="s">
        <v>110</v>
      </c>
    </row>
    <row r="36" spans="1:4" x14ac:dyDescent="0.25">
      <c r="C36" s="90" t="s">
        <v>110</v>
      </c>
      <c r="D36" s="90" t="s">
        <v>109</v>
      </c>
    </row>
    <row r="37" spans="1:4" x14ac:dyDescent="0.25">
      <c r="C37" s="90" t="s">
        <v>111</v>
      </c>
      <c r="D37" s="90" t="s">
        <v>108</v>
      </c>
    </row>
  </sheetData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&amp;COldal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46"/>
  <sheetViews>
    <sheetView zoomScale="110" zoomScaleNormal="110" workbookViewId="0">
      <selection activeCell="A3" sqref="A3"/>
    </sheetView>
  </sheetViews>
  <sheetFormatPr defaultRowHeight="13.2" x14ac:dyDescent="0.25"/>
  <cols>
    <col min="1" max="1" width="25.5546875" customWidth="1"/>
    <col min="2" max="8" width="2.6640625" customWidth="1"/>
    <col min="9" max="9" width="3" customWidth="1"/>
    <col min="10" max="33" width="2.6640625" customWidth="1"/>
    <col min="34" max="34" width="1.33203125" customWidth="1"/>
    <col min="35" max="40" width="2.6640625" customWidth="1"/>
    <col min="41" max="41" width="3.5546875" customWidth="1"/>
    <col min="42" max="42" width="0.6640625" customWidth="1"/>
    <col min="43" max="43" width="2.6640625" customWidth="1"/>
    <col min="44" max="44" width="0.88671875" customWidth="1"/>
    <col min="45" max="1025" width="2.6640625" customWidth="1"/>
  </cols>
  <sheetData>
    <row r="1" spans="1:45" ht="15.6" x14ac:dyDescent="0.3">
      <c r="A1" s="17" t="s">
        <v>114</v>
      </c>
      <c r="B1" s="18"/>
      <c r="AI1" s="5">
        <v>43638</v>
      </c>
      <c r="AJ1" s="5"/>
      <c r="AK1" s="5"/>
      <c r="AL1" s="5"/>
      <c r="AM1" s="5"/>
      <c r="AN1" s="5"/>
      <c r="AO1" s="5"/>
      <c r="AQ1" s="19"/>
      <c r="AR1" s="20"/>
    </row>
    <row r="2" spans="1:45" ht="50.4" customHeight="1" x14ac:dyDescent="0.25">
      <c r="A2" s="21" t="s">
        <v>1</v>
      </c>
      <c r="B2" s="4" t="str">
        <f>(A3)</f>
        <v>Pákai György</v>
      </c>
      <c r="C2" s="4"/>
      <c r="D2" s="4"/>
      <c r="E2" s="4"/>
      <c r="F2" s="2" t="str">
        <f>(A4)</f>
        <v>Szili Balázs</v>
      </c>
      <c r="G2" s="2"/>
      <c r="H2" s="2"/>
      <c r="I2" s="2"/>
      <c r="J2" s="3" t="str">
        <f>(A5)</f>
        <v>Komáromi Zsolt</v>
      </c>
      <c r="K2" s="3"/>
      <c r="L2" s="3"/>
      <c r="M2" s="3"/>
      <c r="N2" s="3" t="str">
        <f>(A6)</f>
        <v>Papp-Takács Sándor</v>
      </c>
      <c r="O2" s="3"/>
      <c r="P2" s="3"/>
      <c r="Q2" s="3"/>
      <c r="R2" s="3" t="str">
        <f>(A7)</f>
        <v>Szegedi András</v>
      </c>
      <c r="S2" s="3"/>
      <c r="T2" s="3"/>
      <c r="U2" s="3"/>
      <c r="V2" s="3" t="str">
        <f>(A8)</f>
        <v>Böcskei Imre</v>
      </c>
      <c r="W2" s="3"/>
      <c r="X2" s="3"/>
      <c r="Y2" s="3"/>
      <c r="Z2" s="3" t="str">
        <f>(A9)</f>
        <v>Benkő János</v>
      </c>
      <c r="AA2" s="3"/>
      <c r="AB2" s="3"/>
      <c r="AC2" s="3"/>
      <c r="AD2" s="3" t="str">
        <f>(A10)</f>
        <v>Szick Gyula</v>
      </c>
      <c r="AE2" s="3"/>
      <c r="AF2" s="3"/>
      <c r="AG2" s="3"/>
      <c r="AH2" s="22"/>
      <c r="AI2" s="96" t="s">
        <v>91</v>
      </c>
      <c r="AJ2" s="24" t="s">
        <v>92</v>
      </c>
      <c r="AK2" s="24" t="s">
        <v>93</v>
      </c>
      <c r="AL2" s="24" t="s">
        <v>94</v>
      </c>
      <c r="AM2" s="24" t="s">
        <v>95</v>
      </c>
      <c r="AN2" s="24" t="s">
        <v>96</v>
      </c>
      <c r="AO2" s="97" t="s">
        <v>97</v>
      </c>
      <c r="AQ2" s="27" t="s">
        <v>98</v>
      </c>
      <c r="AR2" s="98"/>
      <c r="AS2" s="29" t="s">
        <v>99</v>
      </c>
    </row>
    <row r="3" spans="1:45" ht="15.6" x14ac:dyDescent="0.3">
      <c r="A3" s="30" t="s">
        <v>85</v>
      </c>
      <c r="B3" s="31"/>
      <c r="C3" s="32"/>
      <c r="D3" s="32"/>
      <c r="E3" s="32"/>
      <c r="F3" s="33">
        <v>7</v>
      </c>
      <c r="G3" s="47">
        <f>(N42)</f>
        <v>1</v>
      </c>
      <c r="H3" s="47">
        <f>(P42)</f>
        <v>0</v>
      </c>
      <c r="I3" s="35" t="str">
        <f>IF(G3=".","-",IF(G3&gt;H3,"g",IF(G3=H3,"d","v")))</f>
        <v>g</v>
      </c>
      <c r="J3" s="33">
        <v>6</v>
      </c>
      <c r="K3" s="34">
        <f>(N37)</f>
        <v>1</v>
      </c>
      <c r="L3" s="34">
        <f>(P37)</f>
        <v>1</v>
      </c>
      <c r="M3" s="35" t="str">
        <f>IF(K3=".","-",IF(K3&gt;L3,"g",IF(K3=L3,"d","v")))</f>
        <v>d</v>
      </c>
      <c r="N3" s="33">
        <v>5</v>
      </c>
      <c r="O3" s="34">
        <f>(N32)</f>
        <v>1</v>
      </c>
      <c r="P3" s="34">
        <f>(P32)</f>
        <v>2</v>
      </c>
      <c r="Q3" s="35" t="str">
        <f>IF(O3=".","-",IF(O3&gt;P3,"g",IF(O3=P3,"d","v")))</f>
        <v>v</v>
      </c>
      <c r="R3" s="33">
        <v>4</v>
      </c>
      <c r="S3" s="34">
        <f>(N27)</f>
        <v>3</v>
      </c>
      <c r="T3" s="34">
        <f>(P27)</f>
        <v>0</v>
      </c>
      <c r="U3" s="35" t="str">
        <f>IF(S3=".","-",IF(S3&gt;T3,"g",IF(S3=T3,"d","v")))</f>
        <v>g</v>
      </c>
      <c r="V3" s="33">
        <v>3</v>
      </c>
      <c r="W3" s="34">
        <f>(N22)</f>
        <v>1</v>
      </c>
      <c r="X3" s="34">
        <f>(P22)</f>
        <v>0</v>
      </c>
      <c r="Y3" s="35" t="str">
        <f>IF(W3=".","-",IF(W3&gt;X3,"g",IF(W3=X3,"d","v")))</f>
        <v>g</v>
      </c>
      <c r="Z3" s="33">
        <v>2</v>
      </c>
      <c r="AA3" s="34">
        <f>(N17)</f>
        <v>0</v>
      </c>
      <c r="AB3" s="34">
        <f>(P17)</f>
        <v>1</v>
      </c>
      <c r="AC3" s="35" t="str">
        <f t="shared" ref="AC3:AC8" si="0">IF(AA3=".","-",IF(AA3&gt;AB3,"g",IF(AA3=AB3,"d","v")))</f>
        <v>v</v>
      </c>
      <c r="AD3" s="33">
        <v>1</v>
      </c>
      <c r="AE3" s="34">
        <f>(N12)</f>
        <v>1</v>
      </c>
      <c r="AF3" s="34">
        <f>(P12)</f>
        <v>0</v>
      </c>
      <c r="AG3" s="35" t="str">
        <f t="shared" ref="AG3:AG9" si="1">IF(AE3=".","-",IF(AE3&gt;AF3,"g",IF(AE3=AF3,"d","v")))</f>
        <v>g</v>
      </c>
      <c r="AH3" s="36"/>
      <c r="AI3" s="37">
        <f t="shared" ref="AI3:AI10" si="2">SUM(AJ3:AL3)</f>
        <v>7</v>
      </c>
      <c r="AJ3" s="38">
        <f t="shared" ref="AJ3:AJ10" si="3">COUNTIF(B3:AG3,"g")</f>
        <v>4</v>
      </c>
      <c r="AK3" s="38">
        <f t="shared" ref="AK3:AK10" si="4">COUNTIF(B3:AG3,"d")</f>
        <v>1</v>
      </c>
      <c r="AL3" s="38">
        <f t="shared" ref="AL3:AL10" si="5">COUNTIF(B3:AG3,"v")</f>
        <v>2</v>
      </c>
      <c r="AM3" s="39">
        <f>SUM(IF(G3&lt;&gt;".",G3)+IF(K3&lt;&gt;".",K3)+IF(O3&lt;&gt;".",O3)+IF(S3&lt;&gt;".",S3)+IF(W3&lt;&gt;".",W3)+IF(AA3&lt;&gt;".",AA3)+IF(AE3&lt;&gt;".",AE3))</f>
        <v>8</v>
      </c>
      <c r="AN3" s="39">
        <f>SUM(IF(H3&lt;&gt;".",H3)+IF(L3&lt;&gt;".",L3)+IF(P3&lt;&gt;".",P3)+IF(T3&lt;&gt;".",T3)+IF(X3&lt;&gt;".",X3)+IF(AB3&lt;&gt;".",AB3)+IF(AF3&lt;&gt;".",AF3))</f>
        <v>4</v>
      </c>
      <c r="AO3" s="40">
        <f t="shared" ref="AO3:AO10" si="6">SUM(AJ3*3+AK3*1)</f>
        <v>13</v>
      </c>
      <c r="AP3" s="67"/>
      <c r="AQ3" s="42">
        <f t="shared" ref="AQ3:AQ10" si="7">RANK(AO3,$AO$3:$AO$10,0)</f>
        <v>2</v>
      </c>
      <c r="AR3" s="99"/>
      <c r="AS3" s="44">
        <f t="shared" ref="AS3:AS10" si="8">SUM(AM3-AN3)</f>
        <v>4</v>
      </c>
    </row>
    <row r="4" spans="1:45" ht="15.6" x14ac:dyDescent="0.3">
      <c r="A4" s="45" t="s">
        <v>29</v>
      </c>
      <c r="B4" s="46">
        <v>7</v>
      </c>
      <c r="C4" s="47">
        <f>(P42)</f>
        <v>0</v>
      </c>
      <c r="D4" s="47">
        <f>(N42)</f>
        <v>1</v>
      </c>
      <c r="E4" s="48" t="str">
        <f t="shared" ref="E4:E10" si="9">IF(C4=".","-",IF(C4&gt;D4,"g",IF(C4=D4,"d","v")))</f>
        <v>v</v>
      </c>
      <c r="F4" s="49"/>
      <c r="G4" s="50"/>
      <c r="H4" s="50"/>
      <c r="I4" s="50"/>
      <c r="J4" s="46">
        <v>5</v>
      </c>
      <c r="K4" s="47">
        <f>(N33)</f>
        <v>2</v>
      </c>
      <c r="L4" s="47">
        <f>(P33)</f>
        <v>0</v>
      </c>
      <c r="M4" s="48" t="str">
        <f>IF(K4=".","-",IF(K4&gt;L4,"g",IF(K4=L4,"d","v")))</f>
        <v>g</v>
      </c>
      <c r="N4" s="46">
        <v>4</v>
      </c>
      <c r="O4" s="47">
        <f>(N28)</f>
        <v>2</v>
      </c>
      <c r="P4" s="47">
        <f>(P28)</f>
        <v>2</v>
      </c>
      <c r="Q4" s="48" t="str">
        <f>IF(O4=".","-",IF(O4&gt;P4,"g",IF(O4=P4,"d","v")))</f>
        <v>d</v>
      </c>
      <c r="R4" s="46">
        <v>3</v>
      </c>
      <c r="S4" s="47">
        <f>(N23)</f>
        <v>0</v>
      </c>
      <c r="T4" s="47">
        <f>(P23)</f>
        <v>0</v>
      </c>
      <c r="U4" s="48" t="str">
        <f>IF(S4=".","-",IF(S4&gt;T4,"g",IF(S4=T4,"d","v")))</f>
        <v>d</v>
      </c>
      <c r="V4" s="46">
        <v>2</v>
      </c>
      <c r="W4" s="47">
        <f>(N18)</f>
        <v>0</v>
      </c>
      <c r="X4" s="47">
        <f>(P18)</f>
        <v>1</v>
      </c>
      <c r="Y4" s="48" t="str">
        <f>IF(W4=".","-",IF(W4&gt;X4,"g",IF(W4=X4,"d","v")))</f>
        <v>v</v>
      </c>
      <c r="Z4" s="46">
        <v>1</v>
      </c>
      <c r="AA4" s="47">
        <f>(N13)</f>
        <v>2</v>
      </c>
      <c r="AB4" s="47">
        <f>(P13)</f>
        <v>0</v>
      </c>
      <c r="AC4" s="48" t="str">
        <f t="shared" si="0"/>
        <v>g</v>
      </c>
      <c r="AD4" s="46">
        <v>6</v>
      </c>
      <c r="AE4" s="47">
        <f>(N38)</f>
        <v>1</v>
      </c>
      <c r="AF4" s="47">
        <f>(P38)</f>
        <v>0</v>
      </c>
      <c r="AG4" s="48" t="str">
        <f t="shared" si="1"/>
        <v>g</v>
      </c>
      <c r="AH4" s="51"/>
      <c r="AI4" s="52">
        <f t="shared" si="2"/>
        <v>7</v>
      </c>
      <c r="AJ4" s="53">
        <f t="shared" si="3"/>
        <v>3</v>
      </c>
      <c r="AK4" s="53">
        <f t="shared" si="4"/>
        <v>2</v>
      </c>
      <c r="AL4" s="53">
        <f t="shared" si="5"/>
        <v>2</v>
      </c>
      <c r="AM4" s="39">
        <f>SUM(IF(C4&lt;&gt;".",C4)+IF(K4&lt;&gt;".",K4)+IF(O4&lt;&gt;".",O4)+IF(S4&lt;&gt;".",S4)+IF(W4&lt;&gt;".",W4)+IF(AA4&lt;&gt;".",AA4)+IF(AE4&lt;&gt;".",AE4))</f>
        <v>7</v>
      </c>
      <c r="AN4" s="39">
        <f>SUM(IF(D4&lt;&gt;".",D4)+IF(L4&lt;&gt;".",L4)+IF(P4&lt;&gt;".",P4)+IF(T4&lt;&gt;".",T4)+IF(X4&lt;&gt;".",X4)+IF(AB4&lt;&gt;".",AB4)+IF(AF4&lt;&gt;".",AF4))</f>
        <v>4</v>
      </c>
      <c r="AO4" s="54">
        <f t="shared" si="6"/>
        <v>11</v>
      </c>
      <c r="AP4" s="67"/>
      <c r="AQ4" s="42">
        <f t="shared" si="7"/>
        <v>4</v>
      </c>
      <c r="AR4" s="99"/>
      <c r="AS4" s="44">
        <f t="shared" si="8"/>
        <v>3</v>
      </c>
    </row>
    <row r="5" spans="1:45" ht="15.6" x14ac:dyDescent="0.3">
      <c r="A5" s="45" t="s">
        <v>48</v>
      </c>
      <c r="B5" s="46">
        <v>6</v>
      </c>
      <c r="C5" s="47">
        <f>(P37)</f>
        <v>1</v>
      </c>
      <c r="D5" s="47">
        <f>(N37)</f>
        <v>1</v>
      </c>
      <c r="E5" s="48" t="str">
        <f t="shared" si="9"/>
        <v>d</v>
      </c>
      <c r="F5" s="46">
        <v>5</v>
      </c>
      <c r="G5" s="47">
        <f>(P33)</f>
        <v>0</v>
      </c>
      <c r="H5" s="47">
        <f>(N33)</f>
        <v>2</v>
      </c>
      <c r="I5" s="48" t="str">
        <f t="shared" ref="I5:I10" si="10">IF(G5=".","-",IF(G5&gt;H5,"g",IF(G5=H5,"d","v")))</f>
        <v>v</v>
      </c>
      <c r="J5" s="49"/>
      <c r="K5" s="50"/>
      <c r="L5" s="50"/>
      <c r="M5" s="50"/>
      <c r="N5" s="46">
        <v>3</v>
      </c>
      <c r="O5" s="47">
        <f>(N24)</f>
        <v>2</v>
      </c>
      <c r="P5" s="47">
        <f>(P24)</f>
        <v>1</v>
      </c>
      <c r="Q5" s="48" t="str">
        <f>IF(O5=".","-",IF(O5&gt;P5,"g",IF(O5=P5,"d","v")))</f>
        <v>g</v>
      </c>
      <c r="R5" s="46">
        <v>2</v>
      </c>
      <c r="S5" s="47">
        <f>(N19)</f>
        <v>2</v>
      </c>
      <c r="T5" s="47">
        <f>(P19)</f>
        <v>0</v>
      </c>
      <c r="U5" s="48" t="str">
        <f>IF(S5=".","-",IF(S5&gt;T5,"g",IF(S5=T5,"d","v")))</f>
        <v>g</v>
      </c>
      <c r="V5" s="46">
        <v>1</v>
      </c>
      <c r="W5" s="47">
        <f>(N14)</f>
        <v>2</v>
      </c>
      <c r="X5" s="47">
        <f>(P14)</f>
        <v>0</v>
      </c>
      <c r="Y5" s="48" t="str">
        <f>IF(W5=".","-",IF(W5&gt;X5,"g",IF(W5=X5,"d","v")))</f>
        <v>g</v>
      </c>
      <c r="Z5" s="46">
        <v>7</v>
      </c>
      <c r="AA5" s="47">
        <f>(N43)</f>
        <v>1</v>
      </c>
      <c r="AB5" s="47">
        <f>(P43)</f>
        <v>1</v>
      </c>
      <c r="AC5" s="48" t="str">
        <f t="shared" si="0"/>
        <v>d</v>
      </c>
      <c r="AD5" s="46">
        <v>4</v>
      </c>
      <c r="AE5" s="47">
        <f>(N29)</f>
        <v>1</v>
      </c>
      <c r="AF5" s="47">
        <f>(P29)</f>
        <v>0</v>
      </c>
      <c r="AG5" s="48" t="str">
        <f t="shared" si="1"/>
        <v>g</v>
      </c>
      <c r="AH5" s="51"/>
      <c r="AI5" s="52">
        <f t="shared" si="2"/>
        <v>7</v>
      </c>
      <c r="AJ5" s="53">
        <f t="shared" si="3"/>
        <v>4</v>
      </c>
      <c r="AK5" s="53">
        <f t="shared" si="4"/>
        <v>2</v>
      </c>
      <c r="AL5" s="53">
        <f t="shared" si="5"/>
        <v>1</v>
      </c>
      <c r="AM5" s="39">
        <f>SUM(IF(C5&lt;&gt;".",C5)+IF(G5&lt;&gt;".",G5)+IF(O5&lt;&gt;".",O5)+IF(S5&lt;&gt;".",S5)+IF(W5&lt;&gt;".",W5)+IF(AA5&lt;&gt;".",AA5)+IF(AE5&lt;&gt;".",AE5))</f>
        <v>9</v>
      </c>
      <c r="AN5" s="39">
        <f>SUM(IF(D5&lt;&gt;".",D5)+IF(H5&lt;&gt;".",H5)+IF(P5&lt;&gt;".",P5)+IF(T5&lt;&gt;".",T5)+IF(X5&lt;&gt;".",X5)+IF(AB5&lt;&gt;".",AB5)+IF(AF5&lt;&gt;".",AF5))</f>
        <v>5</v>
      </c>
      <c r="AO5" s="54">
        <f t="shared" si="6"/>
        <v>14</v>
      </c>
      <c r="AP5" s="67"/>
      <c r="AQ5" s="42">
        <f t="shared" si="7"/>
        <v>1</v>
      </c>
      <c r="AR5" s="99"/>
      <c r="AS5" s="44">
        <f t="shared" si="8"/>
        <v>4</v>
      </c>
    </row>
    <row r="6" spans="1:45" ht="15.6" x14ac:dyDescent="0.3">
      <c r="A6" s="45" t="s">
        <v>62</v>
      </c>
      <c r="B6" s="46">
        <v>5</v>
      </c>
      <c r="C6" s="47">
        <f>(P32)</f>
        <v>2</v>
      </c>
      <c r="D6" s="47">
        <f>(N32)</f>
        <v>1</v>
      </c>
      <c r="E6" s="48" t="str">
        <f t="shared" si="9"/>
        <v>g</v>
      </c>
      <c r="F6" s="46">
        <v>4</v>
      </c>
      <c r="G6" s="47">
        <f>(P28)</f>
        <v>2</v>
      </c>
      <c r="H6" s="47">
        <f>(N28)</f>
        <v>2</v>
      </c>
      <c r="I6" s="48" t="str">
        <f t="shared" si="10"/>
        <v>d</v>
      </c>
      <c r="J6" s="46">
        <v>3</v>
      </c>
      <c r="K6" s="47">
        <f>(P24)</f>
        <v>1</v>
      </c>
      <c r="L6" s="47">
        <f>(N24)</f>
        <v>2</v>
      </c>
      <c r="M6" s="48" t="str">
        <f>IF(K6=".","-",IF(K6&gt;L6,"g",IF(K6=L6,"d","v")))</f>
        <v>v</v>
      </c>
      <c r="N6" s="49"/>
      <c r="O6" s="50"/>
      <c r="P6" s="50"/>
      <c r="Q6" s="50"/>
      <c r="R6" s="46">
        <v>1</v>
      </c>
      <c r="S6" s="47">
        <v>1</v>
      </c>
      <c r="T6" s="47">
        <f>(P15)</f>
        <v>1</v>
      </c>
      <c r="U6" s="48" t="str">
        <f>IF(S6=".","-",IF(S6&gt;T6,"g",IF(S6=T6,"d","v")))</f>
        <v>d</v>
      </c>
      <c r="V6" s="46">
        <v>7</v>
      </c>
      <c r="W6" s="47">
        <f>(N44)</f>
        <v>0</v>
      </c>
      <c r="X6" s="47">
        <f>(P44)</f>
        <v>1</v>
      </c>
      <c r="Y6" s="48" t="str">
        <f>IF(W6=".","-",IF(W6&gt;X6,"g",IF(W6=X6,"d","v")))</f>
        <v>v</v>
      </c>
      <c r="Z6" s="46">
        <v>6</v>
      </c>
      <c r="AA6" s="47">
        <f>(N39)</f>
        <v>0</v>
      </c>
      <c r="AB6" s="47">
        <f>(P39)</f>
        <v>0</v>
      </c>
      <c r="AC6" s="48" t="str">
        <f t="shared" si="0"/>
        <v>d</v>
      </c>
      <c r="AD6" s="46">
        <v>2</v>
      </c>
      <c r="AE6" s="47">
        <f>(N20)</f>
        <v>1</v>
      </c>
      <c r="AF6" s="47">
        <f>(P20)</f>
        <v>0</v>
      </c>
      <c r="AG6" s="48" t="str">
        <f t="shared" si="1"/>
        <v>g</v>
      </c>
      <c r="AH6" s="51"/>
      <c r="AI6" s="52">
        <f t="shared" si="2"/>
        <v>7</v>
      </c>
      <c r="AJ6" s="53">
        <f t="shared" si="3"/>
        <v>2</v>
      </c>
      <c r="AK6" s="53">
        <f t="shared" si="4"/>
        <v>3</v>
      </c>
      <c r="AL6" s="53">
        <f t="shared" si="5"/>
        <v>2</v>
      </c>
      <c r="AM6" s="39">
        <f>SUM(IF(C6&lt;&gt;".",C6)+IF(G6&lt;&gt;".",G6)+IF(K6&lt;&gt;".",K6)+IF(S6&lt;&gt;".",S6)+IF(W6&lt;&gt;".",W6)+IF(AA6&lt;&gt;".",AA6)+IF(AE6&lt;&gt;".",AE6))</f>
        <v>7</v>
      </c>
      <c r="AN6" s="39">
        <f>SUM(IF(D6&lt;&gt;".",D6)+IF(H6&lt;&gt;".",H6)+IF(L6&lt;&gt;".",L6)+IF(T6&lt;&gt;".",T6)+IF(X6&lt;&gt;".",X6)+IF(AB6&lt;&gt;".",AB6)+IF(AF6&lt;&gt;".",AF6))</f>
        <v>7</v>
      </c>
      <c r="AO6" s="54">
        <f t="shared" si="6"/>
        <v>9</v>
      </c>
      <c r="AP6" s="67"/>
      <c r="AQ6" s="42">
        <f t="shared" si="7"/>
        <v>6</v>
      </c>
      <c r="AR6" s="99"/>
      <c r="AS6" s="44">
        <f t="shared" si="8"/>
        <v>0</v>
      </c>
    </row>
    <row r="7" spans="1:45" ht="15.6" x14ac:dyDescent="0.3">
      <c r="A7" s="45" t="s">
        <v>46</v>
      </c>
      <c r="B7" s="46">
        <v>4</v>
      </c>
      <c r="C7" s="47">
        <f>(P27)</f>
        <v>0</v>
      </c>
      <c r="D7" s="47">
        <f>(N27)</f>
        <v>3</v>
      </c>
      <c r="E7" s="48" t="str">
        <f t="shared" si="9"/>
        <v>v</v>
      </c>
      <c r="F7" s="46">
        <v>3</v>
      </c>
      <c r="G7" s="47">
        <f>(P23)</f>
        <v>0</v>
      </c>
      <c r="H7" s="47">
        <f>(N23)</f>
        <v>0</v>
      </c>
      <c r="I7" s="48" t="str">
        <f t="shared" si="10"/>
        <v>d</v>
      </c>
      <c r="J7" s="46">
        <v>2</v>
      </c>
      <c r="K7" s="47">
        <f>(P19)</f>
        <v>0</v>
      </c>
      <c r="L7" s="47">
        <f>(N19)</f>
        <v>2</v>
      </c>
      <c r="M7" s="48" t="str">
        <f>IF(K7=".","-",IF(K7&gt;L7,"g",IF(K7=L7,"d","v")))</f>
        <v>v</v>
      </c>
      <c r="N7" s="46">
        <v>1</v>
      </c>
      <c r="O7" s="47">
        <f>(P15)</f>
        <v>1</v>
      </c>
      <c r="P7" s="47">
        <v>1</v>
      </c>
      <c r="Q7" s="48" t="str">
        <f>IF(O7=".","-",IF(O7&gt;P7,"g",IF(O7=P7,"d","v")))</f>
        <v>d</v>
      </c>
      <c r="R7" s="49"/>
      <c r="S7" s="50"/>
      <c r="T7" s="50"/>
      <c r="U7" s="50"/>
      <c r="V7" s="46">
        <v>6</v>
      </c>
      <c r="W7" s="47">
        <f>(N40)</f>
        <v>1</v>
      </c>
      <c r="X7" s="47">
        <f>(P40)</f>
        <v>0</v>
      </c>
      <c r="Y7" s="48" t="str">
        <f>IF(W7=".","-",IF(W7&gt;X7,"g",IF(W7=X7,"d","v")))</f>
        <v>g</v>
      </c>
      <c r="Z7" s="46">
        <v>5</v>
      </c>
      <c r="AA7" s="47">
        <f>(N34)</f>
        <v>1</v>
      </c>
      <c r="AB7" s="47">
        <f>(P34)</f>
        <v>0</v>
      </c>
      <c r="AC7" s="48" t="str">
        <f t="shared" si="0"/>
        <v>g</v>
      </c>
      <c r="AD7" s="46">
        <v>7</v>
      </c>
      <c r="AE7" s="47">
        <f>(N45)</f>
        <v>1</v>
      </c>
      <c r="AF7" s="47">
        <f>(P45)</f>
        <v>0</v>
      </c>
      <c r="AG7" s="48" t="str">
        <f t="shared" si="1"/>
        <v>g</v>
      </c>
      <c r="AH7" s="51"/>
      <c r="AI7" s="52">
        <f t="shared" si="2"/>
        <v>7</v>
      </c>
      <c r="AJ7" s="53">
        <f t="shared" si="3"/>
        <v>3</v>
      </c>
      <c r="AK7" s="53">
        <f t="shared" si="4"/>
        <v>2</v>
      </c>
      <c r="AL7" s="53">
        <f t="shared" si="5"/>
        <v>2</v>
      </c>
      <c r="AM7" s="39">
        <f>SUM(IF(C7&lt;&gt;".",C7)+IF(G7&lt;&gt;".",G7)+IF(K7&lt;&gt;".",K7)+IF(O7&lt;&gt;".",O7)+IF(W7&lt;&gt;".",W7)+IF(AA7&lt;&gt;".",AA7)+IF(AE7&lt;&gt;".",AE7))</f>
        <v>4</v>
      </c>
      <c r="AN7" s="39">
        <f>SUM(IF(D7&lt;&gt;".",D7)+IF(H7&lt;&gt;".",H7)+IF(L7&lt;&gt;".",L7)+IF(P7&lt;&gt;".",P7)+IF(X7&lt;&gt;".",X7)+IF(AB7&lt;&gt;".",AB7)+IF(AF7&lt;&gt;".",AF7))</f>
        <v>6</v>
      </c>
      <c r="AO7" s="54">
        <f t="shared" si="6"/>
        <v>11</v>
      </c>
      <c r="AP7" s="67"/>
      <c r="AQ7" s="42">
        <f t="shared" si="7"/>
        <v>4</v>
      </c>
      <c r="AR7" s="99"/>
      <c r="AS7" s="44">
        <f t="shared" si="8"/>
        <v>-2</v>
      </c>
    </row>
    <row r="8" spans="1:45" ht="15.6" x14ac:dyDescent="0.3">
      <c r="A8" s="45" t="s">
        <v>13</v>
      </c>
      <c r="B8" s="46">
        <v>3</v>
      </c>
      <c r="C8" s="47">
        <f>(P22)</f>
        <v>0</v>
      </c>
      <c r="D8" s="47">
        <f>(N22)</f>
        <v>1</v>
      </c>
      <c r="E8" s="48" t="str">
        <f t="shared" si="9"/>
        <v>v</v>
      </c>
      <c r="F8" s="46">
        <v>2</v>
      </c>
      <c r="G8" s="47">
        <f>(P18)</f>
        <v>1</v>
      </c>
      <c r="H8" s="47">
        <f>(N18)</f>
        <v>0</v>
      </c>
      <c r="I8" s="48" t="str">
        <f t="shared" si="10"/>
        <v>g</v>
      </c>
      <c r="J8" s="46">
        <v>1</v>
      </c>
      <c r="K8" s="47">
        <f>(P14)</f>
        <v>0</v>
      </c>
      <c r="L8" s="47">
        <f>(N14)</f>
        <v>2</v>
      </c>
      <c r="M8" s="48" t="str">
        <f>IF(K8=".","-",IF(K8&gt;L8,"g",IF(K8=L8,"d","v")))</f>
        <v>v</v>
      </c>
      <c r="N8" s="46">
        <v>7</v>
      </c>
      <c r="O8" s="47">
        <f>(P44)</f>
        <v>1</v>
      </c>
      <c r="P8" s="47">
        <f>(N44)</f>
        <v>0</v>
      </c>
      <c r="Q8" s="48" t="str">
        <f>IF(O8=".","-",IF(O8&gt;P8,"g",IF(O8=P8,"d","v")))</f>
        <v>g</v>
      </c>
      <c r="R8" s="46">
        <v>6</v>
      </c>
      <c r="S8" s="47">
        <f>(P40)</f>
        <v>0</v>
      </c>
      <c r="T8" s="47">
        <f>(N40)</f>
        <v>1</v>
      </c>
      <c r="U8" s="48" t="str">
        <f>IF(S8=".","-",IF(S8&gt;T8,"g",IF(S8=T8,"d","v")))</f>
        <v>v</v>
      </c>
      <c r="V8" s="49"/>
      <c r="W8" s="50"/>
      <c r="X8" s="50"/>
      <c r="Y8" s="50"/>
      <c r="Z8" s="46">
        <v>4</v>
      </c>
      <c r="AA8" s="47">
        <f>(N30)</f>
        <v>2</v>
      </c>
      <c r="AB8" s="47">
        <f>(P30)</f>
        <v>0</v>
      </c>
      <c r="AC8" s="48" t="str">
        <f t="shared" si="0"/>
        <v>g</v>
      </c>
      <c r="AD8" s="46">
        <v>5</v>
      </c>
      <c r="AE8" s="47">
        <f>(N35)</f>
        <v>1</v>
      </c>
      <c r="AF8" s="47">
        <f>(P35)</f>
        <v>0</v>
      </c>
      <c r="AG8" s="48" t="str">
        <f t="shared" si="1"/>
        <v>g</v>
      </c>
      <c r="AH8" s="51"/>
      <c r="AI8" s="52">
        <f t="shared" si="2"/>
        <v>7</v>
      </c>
      <c r="AJ8" s="53">
        <f t="shared" si="3"/>
        <v>4</v>
      </c>
      <c r="AK8" s="53">
        <f t="shared" si="4"/>
        <v>0</v>
      </c>
      <c r="AL8" s="53">
        <f t="shared" si="5"/>
        <v>3</v>
      </c>
      <c r="AM8" s="39">
        <f>SUM(IF(C8&lt;&gt;".",C8)+IF(G8&lt;&gt;".",G8)+IF(K8&lt;&gt;".",K8)+IF(S8&lt;&gt;".",S8)+IF(O8&lt;&gt;".",O8)+IF(AA8&lt;&gt;".",AA8)+IF(AE8&lt;&gt;".",AE8))</f>
        <v>5</v>
      </c>
      <c r="AN8" s="39">
        <f>SUM(IF(D8&lt;&gt;".",D8)+IF(H8&lt;&gt;".",H8)+IF(L8&lt;&gt;".",L8)+IF(T8&lt;&gt;".",T8)+IF(P8&lt;&gt;".",P8)+IF(AB8&lt;&gt;".",AB8)+IF(AF8&lt;&gt;".",AF8))</f>
        <v>4</v>
      </c>
      <c r="AO8" s="54">
        <f t="shared" si="6"/>
        <v>12</v>
      </c>
      <c r="AP8" s="67"/>
      <c r="AQ8" s="42">
        <f t="shared" si="7"/>
        <v>3</v>
      </c>
      <c r="AR8" s="99"/>
      <c r="AS8" s="44">
        <f t="shared" si="8"/>
        <v>1</v>
      </c>
    </row>
    <row r="9" spans="1:45" ht="15.6" x14ac:dyDescent="0.3">
      <c r="A9" s="45" t="s">
        <v>73</v>
      </c>
      <c r="B9" s="46">
        <v>2</v>
      </c>
      <c r="C9" s="47">
        <f>(P17)</f>
        <v>1</v>
      </c>
      <c r="D9" s="47">
        <f>(N17)</f>
        <v>0</v>
      </c>
      <c r="E9" s="48" t="str">
        <f t="shared" si="9"/>
        <v>g</v>
      </c>
      <c r="F9" s="46">
        <v>1</v>
      </c>
      <c r="G9" s="47">
        <f>(P13)</f>
        <v>0</v>
      </c>
      <c r="H9" s="47">
        <f>(N13)</f>
        <v>2</v>
      </c>
      <c r="I9" s="48" t="str">
        <f t="shared" si="10"/>
        <v>v</v>
      </c>
      <c r="J9" s="46">
        <v>7</v>
      </c>
      <c r="K9" s="47">
        <f>(P43)</f>
        <v>1</v>
      </c>
      <c r="L9" s="47">
        <f>(N43)</f>
        <v>1</v>
      </c>
      <c r="M9" s="48" t="str">
        <f>IF(K9=".","-",IF(K9&gt;L9,"g",IF(K9=L9,"d","v")))</f>
        <v>d</v>
      </c>
      <c r="N9" s="46">
        <v>6</v>
      </c>
      <c r="O9" s="47">
        <f>(P39)</f>
        <v>0</v>
      </c>
      <c r="P9" s="47">
        <f>(N39)</f>
        <v>0</v>
      </c>
      <c r="Q9" s="48" t="str">
        <f>IF(O9=".","-",IF(O9&gt;P9,"g",IF(O9=P9,"d","v")))</f>
        <v>d</v>
      </c>
      <c r="R9" s="46">
        <v>5</v>
      </c>
      <c r="S9" s="47">
        <f>(P34)</f>
        <v>0</v>
      </c>
      <c r="T9" s="47">
        <f>(N34)</f>
        <v>1</v>
      </c>
      <c r="U9" s="48" t="str">
        <f>IF(S9=".","-",IF(S9&gt;T9,"g",IF(S9=T9,"d","v")))</f>
        <v>v</v>
      </c>
      <c r="V9" s="46">
        <v>4</v>
      </c>
      <c r="W9" s="47">
        <f>(P30)</f>
        <v>0</v>
      </c>
      <c r="X9" s="47">
        <f>(N30)</f>
        <v>2</v>
      </c>
      <c r="Y9" s="48" t="str">
        <f>IF(W9=".","-",IF(W9&gt;X9,"g",IF(W9=X9,"d","v")))</f>
        <v>v</v>
      </c>
      <c r="Z9" s="49"/>
      <c r="AA9" s="50"/>
      <c r="AB9" s="50"/>
      <c r="AC9" s="50"/>
      <c r="AD9" s="46">
        <v>3</v>
      </c>
      <c r="AE9" s="47">
        <f>(N25)</f>
        <v>1</v>
      </c>
      <c r="AF9" s="47">
        <f>(P25)</f>
        <v>0</v>
      </c>
      <c r="AG9" s="48" t="str">
        <f t="shared" si="1"/>
        <v>g</v>
      </c>
      <c r="AH9" s="51"/>
      <c r="AI9" s="52">
        <f t="shared" si="2"/>
        <v>7</v>
      </c>
      <c r="AJ9" s="53">
        <f t="shared" si="3"/>
        <v>2</v>
      </c>
      <c r="AK9" s="53">
        <f t="shared" si="4"/>
        <v>2</v>
      </c>
      <c r="AL9" s="53">
        <f t="shared" si="5"/>
        <v>3</v>
      </c>
      <c r="AM9" s="39">
        <f>SUM(IF(C9&lt;&gt;".",C9)+IF(G9&lt;&gt;".",G9)+IF(K9&lt;&gt;".",K9)+IF(S9&lt;&gt;".",S9)+IF(W9&lt;&gt;".",W9)+IF(O9&lt;&gt;".",O9)+IF(AE9&lt;&gt;".",AE9))</f>
        <v>3</v>
      </c>
      <c r="AN9" s="39">
        <f>SUM(IF(D9&lt;&gt;".",D9)+IF(H9&lt;&gt;".",H9)+IF(L9&lt;&gt;".",L9)+IF(T9&lt;&gt;".",T9)+IF(X9&lt;&gt;".",X9)+IF(P9&lt;&gt;".",P9)+IF(AF9&lt;&gt;".",AF9))</f>
        <v>6</v>
      </c>
      <c r="AO9" s="54">
        <f t="shared" si="6"/>
        <v>8</v>
      </c>
      <c r="AP9" s="100"/>
      <c r="AQ9" s="42">
        <f t="shared" si="7"/>
        <v>7</v>
      </c>
      <c r="AR9" s="99"/>
      <c r="AS9" s="44">
        <f t="shared" si="8"/>
        <v>-3</v>
      </c>
    </row>
    <row r="10" spans="1:45" s="67" customFormat="1" ht="15.6" x14ac:dyDescent="0.3">
      <c r="A10" s="56" t="s">
        <v>43</v>
      </c>
      <c r="B10" s="57">
        <v>1</v>
      </c>
      <c r="C10" s="58">
        <f>(P12)</f>
        <v>0</v>
      </c>
      <c r="D10" s="58">
        <f>(N12)</f>
        <v>1</v>
      </c>
      <c r="E10" s="59" t="str">
        <f t="shared" si="9"/>
        <v>v</v>
      </c>
      <c r="F10" s="57">
        <v>6</v>
      </c>
      <c r="G10" s="58">
        <f>(P38)</f>
        <v>0</v>
      </c>
      <c r="H10" s="58">
        <f>(N38)</f>
        <v>1</v>
      </c>
      <c r="I10" s="59" t="str">
        <f t="shared" si="10"/>
        <v>v</v>
      </c>
      <c r="J10" s="57">
        <v>4</v>
      </c>
      <c r="K10" s="58">
        <f>(P29)</f>
        <v>0</v>
      </c>
      <c r="L10" s="58">
        <f>(N29)</f>
        <v>1</v>
      </c>
      <c r="M10" s="59" t="str">
        <f>IF(K10=".","-",IF(K10&gt;L10,"g",IF(K10=L10,"d","v")))</f>
        <v>v</v>
      </c>
      <c r="N10" s="57">
        <v>2</v>
      </c>
      <c r="O10" s="58">
        <f>(P20)</f>
        <v>0</v>
      </c>
      <c r="P10" s="58">
        <f>(N20)</f>
        <v>1</v>
      </c>
      <c r="Q10" s="59" t="str">
        <f>IF(O10=".","-",IF(O10&gt;P10,"g",IF(O10=P10,"d","v")))</f>
        <v>v</v>
      </c>
      <c r="R10" s="57">
        <v>7</v>
      </c>
      <c r="S10" s="58">
        <f>(P45)</f>
        <v>0</v>
      </c>
      <c r="T10" s="58">
        <f>(N45)</f>
        <v>1</v>
      </c>
      <c r="U10" s="59" t="str">
        <f>IF(S10=".","-",IF(S10&gt;T10,"g",IF(S10=T10,"d","v")))</f>
        <v>v</v>
      </c>
      <c r="V10" s="57">
        <v>5</v>
      </c>
      <c r="W10" s="58">
        <f>(P35)</f>
        <v>0</v>
      </c>
      <c r="X10" s="58">
        <f>(N35)</f>
        <v>1</v>
      </c>
      <c r="Y10" s="59" t="str">
        <f>IF(W10=".","-",IF(W10&gt;X10,"g",IF(W10=X10,"d","v")))</f>
        <v>v</v>
      </c>
      <c r="Z10" s="57">
        <v>3</v>
      </c>
      <c r="AA10" s="58">
        <f>(P25)</f>
        <v>0</v>
      </c>
      <c r="AB10" s="58">
        <f>(N25)</f>
        <v>1</v>
      </c>
      <c r="AC10" s="59" t="str">
        <f>IF(AA10=".","-",IF(AA10&gt;AB10,"g",IF(AA10=AB10,"d","v")))</f>
        <v>v</v>
      </c>
      <c r="AD10" s="60"/>
      <c r="AE10" s="61"/>
      <c r="AF10" s="61"/>
      <c r="AG10" s="61"/>
      <c r="AH10" s="22"/>
      <c r="AI10" s="62">
        <f t="shared" si="2"/>
        <v>7</v>
      </c>
      <c r="AJ10" s="63">
        <f t="shared" si="3"/>
        <v>0</v>
      </c>
      <c r="AK10" s="63">
        <f t="shared" si="4"/>
        <v>0</v>
      </c>
      <c r="AL10" s="63">
        <f t="shared" si="5"/>
        <v>7</v>
      </c>
      <c r="AM10" s="64">
        <f>SUM(IF(C10&lt;&gt;".",C10)+IF(G10&lt;&gt;".",G10)+IF(K10&lt;&gt;".",K10)+IF(S10&lt;&gt;".",S10)+IF(W10&lt;&gt;".",W10)+IF(AA10&lt;&gt;".",AA10)+IF(O10&lt;&gt;".",O10))</f>
        <v>0</v>
      </c>
      <c r="AN10" s="64">
        <f>SUM(IF(D10&lt;&gt;".",D10)+IF(H10&lt;&gt;".",H10)+IF(L10&lt;&gt;".",L10)+IF(T10&lt;&gt;".",T10)+IF(X10&lt;&gt;".",X10)+IF(AB10&lt;&gt;".",AB10)+IF(P10&lt;&gt;".",P10))</f>
        <v>7</v>
      </c>
      <c r="AO10" s="65">
        <f t="shared" si="6"/>
        <v>0</v>
      </c>
      <c r="AQ10" s="66">
        <f t="shared" si="7"/>
        <v>8</v>
      </c>
      <c r="AR10" s="99"/>
      <c r="AS10" s="44">
        <f t="shared" si="8"/>
        <v>-7</v>
      </c>
    </row>
    <row r="11" spans="1:45" s="67" customFormat="1" ht="3.75" customHeight="1" x14ac:dyDescent="0.25">
      <c r="B11" s="68"/>
      <c r="C11" s="69"/>
      <c r="D11" s="69"/>
      <c r="E11" s="70"/>
      <c r="F11" s="68"/>
      <c r="G11" s="69"/>
      <c r="H11" s="69"/>
      <c r="I11" s="70"/>
      <c r="J11" s="68"/>
      <c r="K11" s="69"/>
      <c r="L11" s="69"/>
      <c r="M11" s="70"/>
      <c r="N11" s="68"/>
      <c r="O11" s="69"/>
      <c r="P11" s="69"/>
      <c r="Q11" s="70"/>
      <c r="R11" s="68"/>
      <c r="S11" s="69"/>
      <c r="T11" s="69"/>
      <c r="U11" s="70"/>
      <c r="V11" s="68"/>
      <c r="W11" s="69"/>
      <c r="X11" s="69"/>
      <c r="Y11" s="70"/>
      <c r="Z11" s="68"/>
      <c r="AA11" s="69"/>
      <c r="AB11" s="69"/>
      <c r="AC11" s="70"/>
      <c r="AI11" s="71"/>
      <c r="AJ11" s="72"/>
      <c r="AK11" s="72"/>
      <c r="AL11" s="72"/>
      <c r="AM11" s="73"/>
      <c r="AN11" s="73"/>
      <c r="AO11" s="74"/>
    </row>
    <row r="12" spans="1:45" s="67" customFormat="1" ht="24.6" x14ac:dyDescent="0.4">
      <c r="A12" s="75">
        <v>2</v>
      </c>
      <c r="B12" s="76"/>
      <c r="D12" s="77"/>
      <c r="K12" s="78"/>
      <c r="L12" s="101" t="str">
        <f>($A$3)</f>
        <v>Pákai György</v>
      </c>
      <c r="M12" s="78"/>
      <c r="N12" s="80">
        <v>1</v>
      </c>
      <c r="O12" s="81" t="s">
        <v>100</v>
      </c>
      <c r="P12" s="80">
        <v>0</v>
      </c>
      <c r="R12" s="67" t="str">
        <f>($A$10)</f>
        <v>Szick Gyula</v>
      </c>
      <c r="W12" s="78"/>
      <c r="AA12" s="67" t="s">
        <v>115</v>
      </c>
      <c r="AQ12" s="83"/>
    </row>
    <row r="13" spans="1:45" ht="20.399999999999999" x14ac:dyDescent="0.35">
      <c r="A13" s="68"/>
      <c r="B13" s="84"/>
      <c r="E13" s="67"/>
      <c r="F13" s="67"/>
      <c r="G13" s="67"/>
      <c r="H13" s="67"/>
      <c r="I13" s="67"/>
      <c r="J13" s="67"/>
      <c r="L13" s="101" t="str">
        <f>($A$4)</f>
        <v>Szili Balázs</v>
      </c>
      <c r="N13" s="80">
        <v>2</v>
      </c>
      <c r="O13" s="81" t="s">
        <v>100</v>
      </c>
      <c r="P13" s="80">
        <v>0</v>
      </c>
      <c r="R13" s="67" t="str">
        <f>($A$9)</f>
        <v>Benkő János</v>
      </c>
      <c r="S13" s="67"/>
      <c r="V13" s="67"/>
      <c r="AE13" s="67"/>
      <c r="AF13" s="67"/>
      <c r="AG13" s="67"/>
      <c r="AH13" s="67"/>
      <c r="AI13" s="67"/>
      <c r="AJ13" s="67"/>
      <c r="AL13" s="67"/>
      <c r="AM13" s="67"/>
      <c r="AN13" s="67"/>
      <c r="AO13" s="67"/>
      <c r="AQ13" s="83"/>
    </row>
    <row r="14" spans="1:45" ht="20.399999999999999" x14ac:dyDescent="0.35">
      <c r="A14" s="68"/>
      <c r="B14" s="84"/>
      <c r="D14" s="77"/>
      <c r="E14" s="67"/>
      <c r="F14" s="67"/>
      <c r="G14" s="67"/>
      <c r="H14" s="67"/>
      <c r="I14" s="67"/>
      <c r="J14" s="67"/>
      <c r="L14" s="101" t="str">
        <f>($A$5)</f>
        <v>Komáromi Zsolt</v>
      </c>
      <c r="N14" s="80">
        <v>2</v>
      </c>
      <c r="O14" s="81" t="s">
        <v>100</v>
      </c>
      <c r="P14" s="80">
        <v>0</v>
      </c>
      <c r="Q14" s="67"/>
      <c r="R14" s="67" t="str">
        <f>($A$8)</f>
        <v>Böcskei Imre</v>
      </c>
      <c r="S14" s="67"/>
      <c r="V14" s="67"/>
      <c r="AE14" s="67"/>
      <c r="AF14" s="67"/>
      <c r="AG14" s="67"/>
      <c r="AH14" s="67"/>
      <c r="AI14" s="67"/>
      <c r="AJ14" s="67"/>
      <c r="AL14" s="67"/>
      <c r="AM14" s="67"/>
      <c r="AN14" s="67"/>
      <c r="AO14" s="67"/>
      <c r="AQ14" s="83"/>
      <c r="AR14" s="67"/>
    </row>
    <row r="15" spans="1:45" ht="20.399999999999999" x14ac:dyDescent="0.35">
      <c r="A15" s="68"/>
      <c r="B15" s="84"/>
      <c r="E15" s="67"/>
      <c r="F15" s="67"/>
      <c r="G15" s="67"/>
      <c r="H15" s="67"/>
      <c r="I15" s="67"/>
      <c r="J15" s="67"/>
      <c r="L15" s="101" t="str">
        <f>($A$6)</f>
        <v>Papp-Takács Sándor</v>
      </c>
      <c r="N15" s="80">
        <v>0</v>
      </c>
      <c r="O15" s="81" t="s">
        <v>100</v>
      </c>
      <c r="P15" s="80">
        <v>1</v>
      </c>
      <c r="R15" s="67" t="str">
        <f>($A$7)</f>
        <v>Szegedi András</v>
      </c>
      <c r="S15" s="67"/>
      <c r="V15" s="67"/>
      <c r="AE15" s="67"/>
      <c r="AF15" s="67"/>
      <c r="AG15" s="67"/>
      <c r="AH15" s="67"/>
      <c r="AI15" s="67"/>
      <c r="AJ15" s="67"/>
      <c r="AL15" s="67"/>
      <c r="AM15" s="67"/>
      <c r="AN15" s="67"/>
      <c r="AO15" s="67"/>
      <c r="AQ15" s="83"/>
    </row>
    <row r="16" spans="1:45" ht="3.75" customHeight="1" x14ac:dyDescent="0.4">
      <c r="A16" s="68"/>
      <c r="B16" s="84"/>
      <c r="C16" s="85"/>
      <c r="D16" s="86"/>
      <c r="E16" s="84"/>
      <c r="F16" s="84"/>
      <c r="G16" s="84"/>
      <c r="H16" s="84"/>
      <c r="I16" s="84"/>
      <c r="J16" s="84"/>
      <c r="K16" s="87"/>
      <c r="L16" s="87"/>
      <c r="M16" s="87"/>
      <c r="N16" s="84"/>
      <c r="O16" s="102"/>
      <c r="P16" s="103"/>
      <c r="Q16" s="102"/>
      <c r="R16" s="84"/>
      <c r="S16" s="84"/>
      <c r="T16" s="87"/>
      <c r="U16" s="87"/>
      <c r="V16" s="84"/>
      <c r="W16" s="87"/>
      <c r="X16" s="87"/>
      <c r="Y16" s="87"/>
      <c r="Z16" s="84"/>
      <c r="AA16" s="102"/>
      <c r="AB16" s="103"/>
      <c r="AC16" s="102"/>
      <c r="AD16" s="87"/>
      <c r="AE16" s="84"/>
      <c r="AF16" s="84"/>
      <c r="AG16" s="84"/>
    </row>
    <row r="17" spans="1:44" s="67" customFormat="1" ht="24.6" x14ac:dyDescent="0.4">
      <c r="A17" s="75">
        <v>1</v>
      </c>
      <c r="B17" s="76"/>
      <c r="D17" s="77"/>
      <c r="K17" s="78"/>
      <c r="L17" s="101" t="str">
        <f>($A$3)</f>
        <v>Pákai György</v>
      </c>
      <c r="M17" s="78"/>
      <c r="N17" s="80">
        <v>0</v>
      </c>
      <c r="O17" s="81" t="s">
        <v>100</v>
      </c>
      <c r="P17" s="80">
        <v>1</v>
      </c>
      <c r="R17" s="67" t="str">
        <f>($A$9)</f>
        <v>Benkő János</v>
      </c>
      <c r="W17" s="78"/>
      <c r="AQ17" s="83"/>
    </row>
    <row r="18" spans="1:44" ht="20.399999999999999" x14ac:dyDescent="0.35">
      <c r="A18" s="68"/>
      <c r="B18" s="84"/>
      <c r="E18" s="67"/>
      <c r="F18" s="67"/>
      <c r="G18" s="67"/>
      <c r="H18" s="67"/>
      <c r="I18" s="67"/>
      <c r="J18" s="67"/>
      <c r="L18" s="101" t="str">
        <f>($A$4)</f>
        <v>Szili Balázs</v>
      </c>
      <c r="N18" s="80">
        <v>0</v>
      </c>
      <c r="O18" s="81" t="s">
        <v>100</v>
      </c>
      <c r="P18" s="80">
        <v>1</v>
      </c>
      <c r="R18" s="67" t="str">
        <f>($A$8)</f>
        <v>Böcskei Imre</v>
      </c>
      <c r="S18" s="67"/>
      <c r="V18" s="67"/>
      <c r="AE18" s="67"/>
      <c r="AF18" s="67"/>
      <c r="AG18" s="67"/>
      <c r="AH18" s="67"/>
      <c r="AI18" s="67"/>
      <c r="AJ18" s="67"/>
      <c r="AL18" s="67"/>
      <c r="AM18" s="67"/>
      <c r="AN18" s="67"/>
      <c r="AO18" s="67"/>
      <c r="AQ18" s="83"/>
    </row>
    <row r="19" spans="1:44" ht="24" customHeight="1" x14ac:dyDescent="0.35">
      <c r="A19" s="68"/>
      <c r="B19" s="84"/>
      <c r="D19" s="77"/>
      <c r="E19" s="67"/>
      <c r="F19" s="67"/>
      <c r="G19" s="67"/>
      <c r="H19" s="67"/>
      <c r="I19" s="67"/>
      <c r="J19" s="67"/>
      <c r="L19" s="101" t="str">
        <f>($A$5)</f>
        <v>Komáromi Zsolt</v>
      </c>
      <c r="N19" s="80">
        <v>2</v>
      </c>
      <c r="O19" s="81" t="s">
        <v>100</v>
      </c>
      <c r="P19" s="80">
        <v>0</v>
      </c>
      <c r="Q19" s="67"/>
      <c r="R19" s="67" t="str">
        <f>($A$7)</f>
        <v>Szegedi András</v>
      </c>
      <c r="S19" s="67"/>
      <c r="V19" s="67"/>
      <c r="AE19" s="67"/>
      <c r="AF19" s="67"/>
      <c r="AG19" s="67"/>
      <c r="AH19" s="67"/>
      <c r="AI19" s="67"/>
      <c r="AJ19" s="67"/>
      <c r="AL19" s="67"/>
      <c r="AM19" s="67"/>
      <c r="AN19" s="67"/>
      <c r="AO19" s="67"/>
      <c r="AQ19" s="83"/>
      <c r="AR19" s="67"/>
    </row>
    <row r="20" spans="1:44" ht="20.399999999999999" x14ac:dyDescent="0.35">
      <c r="A20" s="68"/>
      <c r="B20" s="84"/>
      <c r="E20" s="67"/>
      <c r="F20" s="67"/>
      <c r="G20" s="67"/>
      <c r="H20" s="67"/>
      <c r="I20" s="67"/>
      <c r="J20" s="67"/>
      <c r="L20" s="101" t="str">
        <f>($A$6)</f>
        <v>Papp-Takács Sándor</v>
      </c>
      <c r="N20" s="80">
        <v>1</v>
      </c>
      <c r="O20" s="81" t="s">
        <v>100</v>
      </c>
      <c r="P20" s="80">
        <v>0</v>
      </c>
      <c r="R20" s="67" t="str">
        <f>($A$10)</f>
        <v>Szick Gyula</v>
      </c>
      <c r="S20" s="67"/>
      <c r="V20" s="67"/>
      <c r="AA20" t="s">
        <v>115</v>
      </c>
      <c r="AE20" s="67"/>
      <c r="AF20" s="67"/>
      <c r="AG20" s="67"/>
      <c r="AH20" s="67"/>
      <c r="AI20" s="67"/>
      <c r="AJ20" s="67"/>
      <c r="AL20" s="67"/>
      <c r="AM20" s="67"/>
      <c r="AN20" s="67"/>
      <c r="AO20" s="67"/>
      <c r="AQ20" s="83"/>
    </row>
    <row r="21" spans="1:44" ht="3.75" customHeight="1" x14ac:dyDescent="0.4">
      <c r="A21" s="68"/>
      <c r="B21" s="84"/>
      <c r="C21" s="85"/>
      <c r="D21" s="86"/>
      <c r="E21" s="84"/>
      <c r="F21" s="84"/>
      <c r="G21" s="84"/>
      <c r="H21" s="84"/>
      <c r="I21" s="84"/>
      <c r="J21" s="84"/>
      <c r="K21" s="87"/>
      <c r="L21" s="87"/>
      <c r="M21" s="87"/>
      <c r="N21" s="84"/>
      <c r="O21" s="102"/>
      <c r="P21" s="103"/>
      <c r="Q21" s="102"/>
      <c r="R21" s="84"/>
      <c r="S21" s="84"/>
      <c r="T21" s="87"/>
      <c r="U21" s="87"/>
      <c r="V21" s="84"/>
      <c r="W21" s="87"/>
      <c r="X21" s="87"/>
      <c r="Y21" s="87"/>
      <c r="Z21" s="84"/>
      <c r="AA21" s="102"/>
      <c r="AB21" s="103"/>
      <c r="AC21" s="102"/>
      <c r="AD21" s="87"/>
      <c r="AE21" s="84"/>
      <c r="AF21" s="84"/>
      <c r="AG21" s="84"/>
    </row>
    <row r="22" spans="1:44" s="67" customFormat="1" ht="24.6" x14ac:dyDescent="0.4">
      <c r="A22" s="75">
        <v>3</v>
      </c>
      <c r="B22" s="76"/>
      <c r="D22" s="77"/>
      <c r="K22" s="78"/>
      <c r="L22" s="101" t="str">
        <f>($A$3)</f>
        <v>Pákai György</v>
      </c>
      <c r="M22" s="78"/>
      <c r="N22" s="80">
        <v>1</v>
      </c>
      <c r="O22" s="81" t="s">
        <v>100</v>
      </c>
      <c r="P22" s="80">
        <v>0</v>
      </c>
      <c r="R22" s="67" t="str">
        <f>($A$8)</f>
        <v>Böcskei Imre</v>
      </c>
      <c r="W22" s="78"/>
      <c r="AQ22" s="83"/>
    </row>
    <row r="23" spans="1:44" ht="20.399999999999999" x14ac:dyDescent="0.35">
      <c r="A23" s="68"/>
      <c r="B23" s="84"/>
      <c r="E23" s="67"/>
      <c r="F23" s="67"/>
      <c r="G23" s="67"/>
      <c r="H23" s="67"/>
      <c r="I23" s="67"/>
      <c r="J23" s="67"/>
      <c r="L23" s="101" t="str">
        <f>($A$4)</f>
        <v>Szili Balázs</v>
      </c>
      <c r="N23" s="80">
        <v>0</v>
      </c>
      <c r="O23" s="81" t="s">
        <v>100</v>
      </c>
      <c r="P23" s="80">
        <v>0</v>
      </c>
      <c r="R23" s="67" t="str">
        <f>($A$7)</f>
        <v>Szegedi András</v>
      </c>
      <c r="S23" s="67"/>
      <c r="V23" s="67"/>
      <c r="AE23" s="67"/>
      <c r="AF23" s="67"/>
      <c r="AG23" s="67"/>
      <c r="AH23" s="67"/>
      <c r="AI23" s="67"/>
      <c r="AJ23" s="67"/>
      <c r="AL23" s="67"/>
      <c r="AM23" s="67"/>
      <c r="AN23" s="67"/>
      <c r="AO23" s="67"/>
      <c r="AQ23" s="83"/>
    </row>
    <row r="24" spans="1:44" ht="20.399999999999999" x14ac:dyDescent="0.35">
      <c r="A24" s="68"/>
      <c r="B24" s="84"/>
      <c r="D24" s="77"/>
      <c r="E24" s="67"/>
      <c r="F24" s="67"/>
      <c r="G24" s="67"/>
      <c r="H24" s="67"/>
      <c r="I24" s="67"/>
      <c r="J24" s="67"/>
      <c r="L24" s="101" t="str">
        <f>($A$5)</f>
        <v>Komáromi Zsolt</v>
      </c>
      <c r="N24" s="80">
        <v>2</v>
      </c>
      <c r="O24" s="81" t="s">
        <v>100</v>
      </c>
      <c r="P24" s="80">
        <v>1</v>
      </c>
      <c r="Q24" s="67"/>
      <c r="R24" s="67" t="str">
        <f>($A$6)</f>
        <v>Papp-Takács Sándor</v>
      </c>
      <c r="S24" s="67"/>
      <c r="V24" s="67"/>
      <c r="AE24" s="67"/>
      <c r="AF24" s="67"/>
      <c r="AG24" s="67"/>
      <c r="AH24" s="67"/>
      <c r="AI24" s="67"/>
      <c r="AJ24" s="67"/>
      <c r="AL24" s="67"/>
      <c r="AM24" s="67"/>
      <c r="AN24" s="67"/>
      <c r="AO24" s="67"/>
      <c r="AQ24" s="83"/>
      <c r="AR24" s="67"/>
    </row>
    <row r="25" spans="1:44" ht="20.399999999999999" x14ac:dyDescent="0.35">
      <c r="A25" s="68"/>
      <c r="B25" s="84"/>
      <c r="E25" s="67"/>
      <c r="F25" s="67"/>
      <c r="G25" s="67"/>
      <c r="H25" s="67"/>
      <c r="I25" s="67"/>
      <c r="J25" s="67"/>
      <c r="L25" s="101" t="str">
        <f>($A$9)</f>
        <v>Benkő János</v>
      </c>
      <c r="N25" s="80">
        <v>1</v>
      </c>
      <c r="O25" s="81" t="s">
        <v>100</v>
      </c>
      <c r="P25" s="80">
        <v>0</v>
      </c>
      <c r="R25" s="67" t="str">
        <f>($A$10)</f>
        <v>Szick Gyula</v>
      </c>
      <c r="S25" s="67"/>
      <c r="V25" s="67"/>
      <c r="AA25" t="s">
        <v>115</v>
      </c>
      <c r="AE25" s="67"/>
      <c r="AF25" s="67"/>
      <c r="AG25" s="67"/>
      <c r="AH25" s="67"/>
      <c r="AI25" s="67"/>
      <c r="AJ25" s="67"/>
      <c r="AL25" s="67"/>
      <c r="AM25" s="67"/>
      <c r="AN25" s="67"/>
      <c r="AO25" s="67"/>
      <c r="AQ25" s="83"/>
    </row>
    <row r="26" spans="1:44" ht="3.75" customHeight="1" x14ac:dyDescent="0.4">
      <c r="A26" s="68"/>
      <c r="B26" s="84"/>
      <c r="C26" s="85"/>
      <c r="D26" s="86"/>
      <c r="E26" s="84"/>
      <c r="F26" s="84"/>
      <c r="G26" s="84"/>
      <c r="H26" s="84"/>
      <c r="I26" s="84"/>
      <c r="J26" s="84"/>
      <c r="K26" s="87"/>
      <c r="L26" s="87"/>
      <c r="M26" s="87"/>
      <c r="N26" s="84"/>
      <c r="O26" s="102"/>
      <c r="P26" s="103"/>
      <c r="Q26" s="102"/>
      <c r="R26" s="84"/>
      <c r="S26" s="84"/>
      <c r="T26" s="87"/>
      <c r="U26" s="87"/>
      <c r="V26" s="84"/>
      <c r="W26" s="87"/>
      <c r="X26" s="87"/>
      <c r="Y26" s="87"/>
      <c r="Z26" s="84"/>
      <c r="AA26" s="102"/>
      <c r="AB26" s="103"/>
      <c r="AC26" s="102"/>
      <c r="AD26" s="87"/>
      <c r="AE26" s="84"/>
      <c r="AF26" s="84"/>
      <c r="AG26" s="84"/>
    </row>
    <row r="27" spans="1:44" s="67" customFormat="1" ht="24.6" x14ac:dyDescent="0.4">
      <c r="A27" s="75">
        <v>4</v>
      </c>
      <c r="B27" s="76"/>
      <c r="D27" s="77"/>
      <c r="K27" s="78"/>
      <c r="L27" s="101" t="str">
        <f>($A$3)</f>
        <v>Pákai György</v>
      </c>
      <c r="M27" s="78"/>
      <c r="N27" s="80">
        <v>3</v>
      </c>
      <c r="O27" s="81" t="s">
        <v>100</v>
      </c>
      <c r="P27" s="80">
        <v>0</v>
      </c>
      <c r="R27" s="67" t="str">
        <f>($A$7)</f>
        <v>Szegedi András</v>
      </c>
      <c r="W27" s="78"/>
      <c r="X27" s="78"/>
      <c r="Y27" s="78"/>
      <c r="AQ27" s="83"/>
    </row>
    <row r="28" spans="1:44" ht="21" x14ac:dyDescent="0.4">
      <c r="A28" s="68"/>
      <c r="B28" s="84"/>
      <c r="E28" s="67"/>
      <c r="F28" s="67"/>
      <c r="G28" s="67"/>
      <c r="H28" s="67"/>
      <c r="I28" s="67"/>
      <c r="J28" s="67"/>
      <c r="L28" s="101" t="str">
        <f>($A$4)</f>
        <v>Szili Balázs</v>
      </c>
      <c r="N28" s="80">
        <v>2</v>
      </c>
      <c r="O28" s="81" t="s">
        <v>100</v>
      </c>
      <c r="P28" s="80">
        <v>2</v>
      </c>
      <c r="R28" s="67" t="str">
        <f>($A$6)</f>
        <v>Papp-Takács Sándor</v>
      </c>
      <c r="S28" s="67"/>
      <c r="V28" s="67"/>
      <c r="Z28" s="67"/>
      <c r="AA28" s="104"/>
      <c r="AB28" s="81"/>
      <c r="AC28" s="104"/>
      <c r="AE28" s="67"/>
      <c r="AF28" s="67"/>
      <c r="AG28" s="67"/>
      <c r="AH28" s="67"/>
      <c r="AI28" s="67"/>
      <c r="AJ28" s="67"/>
      <c r="AL28" s="67"/>
      <c r="AM28" s="67"/>
      <c r="AN28" s="67"/>
      <c r="AO28" s="67"/>
      <c r="AQ28" s="83"/>
    </row>
    <row r="29" spans="1:44" ht="21" x14ac:dyDescent="0.4">
      <c r="A29" s="68"/>
      <c r="B29" s="84"/>
      <c r="D29" s="77"/>
      <c r="E29" s="67"/>
      <c r="F29" s="67"/>
      <c r="G29" s="67"/>
      <c r="H29" s="67"/>
      <c r="I29" s="67"/>
      <c r="J29" s="67"/>
      <c r="L29" s="101" t="str">
        <f>($A$5)</f>
        <v>Komáromi Zsolt</v>
      </c>
      <c r="N29" s="80">
        <v>1</v>
      </c>
      <c r="O29" s="81" t="s">
        <v>100</v>
      </c>
      <c r="P29" s="80">
        <v>0</v>
      </c>
      <c r="Q29" s="67"/>
      <c r="R29" s="67" t="str">
        <f>($A$10)</f>
        <v>Szick Gyula</v>
      </c>
      <c r="S29" s="67"/>
      <c r="V29" s="67"/>
      <c r="Z29" s="67"/>
      <c r="AA29" t="s">
        <v>115</v>
      </c>
      <c r="AB29" s="78"/>
      <c r="AC29" s="78"/>
      <c r="AE29" s="67"/>
      <c r="AF29" s="67"/>
      <c r="AG29" s="67"/>
      <c r="AH29" s="67"/>
      <c r="AI29" s="67"/>
      <c r="AJ29" s="67"/>
      <c r="AL29" s="67"/>
      <c r="AM29" s="67"/>
      <c r="AN29" s="67"/>
      <c r="AO29" s="67"/>
      <c r="AQ29" s="83"/>
      <c r="AR29" s="67"/>
    </row>
    <row r="30" spans="1:44" ht="21" x14ac:dyDescent="0.4">
      <c r="A30" s="68"/>
      <c r="B30" s="84"/>
      <c r="E30" s="67"/>
      <c r="F30" s="67"/>
      <c r="G30" s="67"/>
      <c r="H30" s="67"/>
      <c r="I30" s="67"/>
      <c r="J30" s="67"/>
      <c r="L30" s="101" t="str">
        <f>($A$8)</f>
        <v>Böcskei Imre</v>
      </c>
      <c r="N30" s="80">
        <v>2</v>
      </c>
      <c r="O30" s="81" t="s">
        <v>100</v>
      </c>
      <c r="P30" s="80">
        <v>0</v>
      </c>
      <c r="R30" s="67" t="str">
        <f>($A$9)</f>
        <v>Benkő János</v>
      </c>
      <c r="S30" s="67"/>
      <c r="V30" s="67"/>
      <c r="Z30" s="67"/>
      <c r="AA30" s="104"/>
      <c r="AB30" s="81"/>
      <c r="AC30" s="104"/>
      <c r="AE30" s="67"/>
      <c r="AF30" s="67"/>
      <c r="AG30" s="67"/>
      <c r="AH30" s="67"/>
      <c r="AI30" s="67"/>
      <c r="AJ30" s="67"/>
      <c r="AL30" s="67"/>
      <c r="AM30" s="67"/>
      <c r="AN30" s="67"/>
      <c r="AO30" s="67"/>
      <c r="AQ30" s="83"/>
    </row>
    <row r="31" spans="1:44" ht="3.75" customHeight="1" x14ac:dyDescent="0.4">
      <c r="A31" s="68"/>
      <c r="B31" s="84"/>
      <c r="C31" s="85"/>
      <c r="D31" s="86"/>
      <c r="E31" s="84"/>
      <c r="F31" s="84"/>
      <c r="G31" s="84"/>
      <c r="H31" s="84"/>
      <c r="I31" s="84"/>
      <c r="J31" s="84"/>
      <c r="K31" s="87"/>
      <c r="L31" s="87"/>
      <c r="M31" s="87"/>
      <c r="N31" s="84"/>
      <c r="O31" s="102"/>
      <c r="P31" s="103"/>
      <c r="Q31" s="102"/>
      <c r="R31" s="84"/>
      <c r="S31" s="84"/>
      <c r="T31" s="87"/>
      <c r="U31" s="87"/>
      <c r="V31" s="84"/>
      <c r="W31" s="87"/>
      <c r="X31" s="87"/>
      <c r="Y31" s="87"/>
      <c r="Z31" s="84"/>
      <c r="AA31" s="102"/>
      <c r="AB31" s="103"/>
      <c r="AC31" s="102"/>
      <c r="AD31" s="87"/>
      <c r="AE31" s="84"/>
      <c r="AF31" s="84"/>
      <c r="AG31" s="84"/>
    </row>
    <row r="32" spans="1:44" s="67" customFormat="1" ht="24.6" x14ac:dyDescent="0.4">
      <c r="A32" s="75">
        <v>5</v>
      </c>
      <c r="B32" s="76"/>
      <c r="D32" s="77"/>
      <c r="K32" s="78"/>
      <c r="L32" s="101" t="str">
        <f>($A$3)</f>
        <v>Pákai György</v>
      </c>
      <c r="M32" s="78"/>
      <c r="N32" s="80">
        <v>1</v>
      </c>
      <c r="O32" s="81" t="s">
        <v>100</v>
      </c>
      <c r="P32" s="80">
        <v>2</v>
      </c>
      <c r="R32" s="67" t="str">
        <f>($A$6)</f>
        <v>Papp-Takács Sándor</v>
      </c>
      <c r="W32" s="78"/>
      <c r="X32" s="78"/>
      <c r="Y32" s="78"/>
      <c r="AQ32" s="83"/>
    </row>
    <row r="33" spans="1:44" ht="21" x14ac:dyDescent="0.4">
      <c r="A33" s="68"/>
      <c r="B33" s="84"/>
      <c r="E33" s="67"/>
      <c r="F33" s="67"/>
      <c r="G33" s="67"/>
      <c r="H33" s="67"/>
      <c r="I33" s="67"/>
      <c r="J33" s="67"/>
      <c r="L33" s="101" t="str">
        <f>($A$4)</f>
        <v>Szili Balázs</v>
      </c>
      <c r="N33" s="80">
        <v>2</v>
      </c>
      <c r="O33" s="81" t="s">
        <v>100</v>
      </c>
      <c r="P33" s="80">
        <v>0</v>
      </c>
      <c r="R33" s="67" t="str">
        <f>($A$5)</f>
        <v>Komáromi Zsolt</v>
      </c>
      <c r="S33" s="67"/>
      <c r="V33" s="67"/>
      <c r="Z33" s="67"/>
      <c r="AA33" s="104"/>
      <c r="AB33" s="81"/>
      <c r="AC33" s="104"/>
      <c r="AE33" s="67"/>
      <c r="AF33" s="67"/>
      <c r="AG33" s="67"/>
      <c r="AH33" s="67"/>
      <c r="AI33" s="67"/>
      <c r="AJ33" s="67"/>
      <c r="AL33" s="67"/>
      <c r="AM33" s="67"/>
      <c r="AN33" s="67"/>
      <c r="AO33" s="67"/>
      <c r="AQ33" s="83"/>
    </row>
    <row r="34" spans="1:44" ht="21" x14ac:dyDescent="0.4">
      <c r="A34" s="68"/>
      <c r="B34" s="84"/>
      <c r="D34" s="77"/>
      <c r="E34" s="67"/>
      <c r="F34" s="67"/>
      <c r="G34" s="67"/>
      <c r="H34" s="67"/>
      <c r="I34" s="67"/>
      <c r="J34" s="67"/>
      <c r="L34" s="101" t="str">
        <f>($A$7)</f>
        <v>Szegedi András</v>
      </c>
      <c r="N34" s="80">
        <v>1</v>
      </c>
      <c r="O34" s="81" t="s">
        <v>100</v>
      </c>
      <c r="P34" s="80">
        <v>0</v>
      </c>
      <c r="Q34" s="67"/>
      <c r="R34" s="67" t="str">
        <f>($A$9)</f>
        <v>Benkő János</v>
      </c>
      <c r="S34" s="67"/>
      <c r="V34" s="67"/>
      <c r="Z34" s="67"/>
      <c r="AA34" s="78"/>
      <c r="AB34" s="78"/>
      <c r="AC34" s="78"/>
      <c r="AE34" s="67"/>
      <c r="AF34" s="67"/>
      <c r="AG34" s="67"/>
      <c r="AH34" s="67"/>
      <c r="AI34" s="67"/>
      <c r="AJ34" s="67"/>
      <c r="AL34" s="67"/>
      <c r="AM34" s="67"/>
      <c r="AN34" s="67"/>
      <c r="AO34" s="67"/>
      <c r="AQ34" s="83"/>
      <c r="AR34" s="67"/>
    </row>
    <row r="35" spans="1:44" ht="21" x14ac:dyDescent="0.4">
      <c r="A35" s="68"/>
      <c r="B35" s="84"/>
      <c r="E35" s="67"/>
      <c r="F35" s="67"/>
      <c r="G35" s="67"/>
      <c r="H35" s="67"/>
      <c r="I35" s="67"/>
      <c r="J35" s="67"/>
      <c r="L35" s="101" t="str">
        <f>($A$8)</f>
        <v>Böcskei Imre</v>
      </c>
      <c r="N35" s="80">
        <v>1</v>
      </c>
      <c r="O35" s="81" t="s">
        <v>100</v>
      </c>
      <c r="P35" s="80">
        <v>0</v>
      </c>
      <c r="R35" s="67" t="str">
        <f>($A$10)</f>
        <v>Szick Gyula</v>
      </c>
      <c r="S35" s="67"/>
      <c r="V35" s="67"/>
      <c r="Z35" s="67"/>
      <c r="AA35" t="s">
        <v>115</v>
      </c>
      <c r="AB35" s="81"/>
      <c r="AC35" s="104"/>
      <c r="AE35" s="67"/>
      <c r="AF35" s="67"/>
      <c r="AG35" s="67"/>
      <c r="AH35" s="67"/>
      <c r="AI35" s="67"/>
      <c r="AJ35" s="67"/>
      <c r="AL35" s="67"/>
      <c r="AM35" s="67"/>
      <c r="AN35" s="67"/>
      <c r="AO35" s="67"/>
      <c r="AQ35" s="83"/>
    </row>
    <row r="36" spans="1:44" ht="3.75" customHeight="1" x14ac:dyDescent="0.4">
      <c r="A36" s="68"/>
      <c r="B36" s="84"/>
      <c r="C36" s="85"/>
      <c r="D36" s="86"/>
      <c r="E36" s="84"/>
      <c r="F36" s="84"/>
      <c r="G36" s="84"/>
      <c r="H36" s="84"/>
      <c r="I36" s="84"/>
      <c r="J36" s="84"/>
      <c r="K36" s="87"/>
      <c r="L36" s="87"/>
      <c r="M36" s="87"/>
      <c r="N36" s="84"/>
      <c r="O36" s="102"/>
      <c r="P36" s="103"/>
      <c r="Q36" s="102"/>
      <c r="R36" s="84"/>
      <c r="S36" s="84"/>
      <c r="T36" s="87"/>
      <c r="U36" s="87"/>
      <c r="V36" s="84"/>
      <c r="W36" s="87"/>
      <c r="X36" s="87"/>
      <c r="Y36" s="87"/>
      <c r="Z36" s="84"/>
      <c r="AA36" s="102"/>
      <c r="AB36" s="103"/>
      <c r="AC36" s="102"/>
      <c r="AD36" s="87"/>
      <c r="AE36" s="84"/>
      <c r="AF36" s="84"/>
      <c r="AG36" s="84"/>
    </row>
    <row r="37" spans="1:44" s="67" customFormat="1" ht="24.6" x14ac:dyDescent="0.4">
      <c r="A37" s="75">
        <v>6</v>
      </c>
      <c r="B37" s="76"/>
      <c r="D37" s="77"/>
      <c r="K37" s="78"/>
      <c r="L37" s="101" t="str">
        <f>($A$3)</f>
        <v>Pákai György</v>
      </c>
      <c r="M37" s="78"/>
      <c r="N37" s="80">
        <v>1</v>
      </c>
      <c r="O37" s="81" t="s">
        <v>100</v>
      </c>
      <c r="P37" s="80">
        <v>1</v>
      </c>
      <c r="R37" s="67" t="str">
        <f>($A$5)</f>
        <v>Komáromi Zsolt</v>
      </c>
      <c r="W37" s="78"/>
      <c r="X37" s="78"/>
      <c r="Y37" s="78"/>
      <c r="AQ37" s="83"/>
    </row>
    <row r="38" spans="1:44" ht="21" x14ac:dyDescent="0.4">
      <c r="A38" s="68"/>
      <c r="B38" s="84"/>
      <c r="E38" s="67"/>
      <c r="F38" s="67"/>
      <c r="G38" s="67"/>
      <c r="H38" s="67"/>
      <c r="I38" s="67"/>
      <c r="J38" s="67"/>
      <c r="L38" s="101" t="str">
        <f>($A$4)</f>
        <v>Szili Balázs</v>
      </c>
      <c r="N38" s="80">
        <v>1</v>
      </c>
      <c r="O38" s="81" t="s">
        <v>100</v>
      </c>
      <c r="P38" s="80">
        <v>0</v>
      </c>
      <c r="R38" s="67" t="str">
        <f>($A$10)</f>
        <v>Szick Gyula</v>
      </c>
      <c r="S38" s="67"/>
      <c r="V38" s="67"/>
      <c r="Z38" s="67"/>
      <c r="AA38" t="s">
        <v>115</v>
      </c>
      <c r="AB38" s="81"/>
      <c r="AC38" s="104"/>
      <c r="AE38" s="67"/>
      <c r="AF38" s="67"/>
      <c r="AG38" s="67"/>
      <c r="AH38" s="67"/>
      <c r="AI38" s="67"/>
      <c r="AJ38" s="67"/>
      <c r="AL38" s="67"/>
      <c r="AM38" s="67"/>
      <c r="AN38" s="67"/>
      <c r="AO38" s="67"/>
      <c r="AQ38" s="83"/>
    </row>
    <row r="39" spans="1:44" ht="21" x14ac:dyDescent="0.4">
      <c r="A39" s="68"/>
      <c r="B39" s="84"/>
      <c r="D39" s="77"/>
      <c r="E39" s="67"/>
      <c r="F39" s="67"/>
      <c r="G39" s="67"/>
      <c r="H39" s="67"/>
      <c r="I39" s="67"/>
      <c r="J39" s="67"/>
      <c r="L39" s="101" t="str">
        <f>($A$6)</f>
        <v>Papp-Takács Sándor</v>
      </c>
      <c r="N39" s="80">
        <v>0</v>
      </c>
      <c r="O39" s="81" t="s">
        <v>100</v>
      </c>
      <c r="P39" s="80">
        <v>0</v>
      </c>
      <c r="Q39" s="67"/>
      <c r="R39" s="67" t="str">
        <f>($A$9)</f>
        <v>Benkő János</v>
      </c>
      <c r="S39" s="67"/>
      <c r="V39" s="67"/>
      <c r="Z39" s="67"/>
      <c r="AA39" s="78"/>
      <c r="AB39" s="78"/>
      <c r="AC39" s="78"/>
      <c r="AE39" s="67"/>
      <c r="AF39" s="67"/>
      <c r="AG39" s="67"/>
      <c r="AH39" s="67"/>
      <c r="AI39" s="67"/>
      <c r="AJ39" s="67"/>
      <c r="AL39" s="67"/>
      <c r="AM39" s="67"/>
      <c r="AN39" s="67"/>
      <c r="AO39" s="67"/>
      <c r="AQ39" s="83"/>
      <c r="AR39" s="67"/>
    </row>
    <row r="40" spans="1:44" ht="21" x14ac:dyDescent="0.4">
      <c r="A40" s="68"/>
      <c r="B40" s="84"/>
      <c r="E40" s="67"/>
      <c r="F40" s="67"/>
      <c r="G40" s="67"/>
      <c r="H40" s="67"/>
      <c r="I40" s="67"/>
      <c r="J40" s="67"/>
      <c r="L40" s="101" t="str">
        <f>($A$7)</f>
        <v>Szegedi András</v>
      </c>
      <c r="N40" s="80">
        <v>1</v>
      </c>
      <c r="O40" s="81" t="s">
        <v>100</v>
      </c>
      <c r="P40" s="80">
        <v>0</v>
      </c>
      <c r="R40" s="67" t="str">
        <f>($A$8)</f>
        <v>Böcskei Imre</v>
      </c>
      <c r="S40" s="67"/>
      <c r="V40" s="67"/>
      <c r="Z40" s="67"/>
      <c r="AA40" s="104"/>
      <c r="AB40" s="81"/>
      <c r="AC40" s="104"/>
      <c r="AE40" s="67"/>
      <c r="AF40" s="67"/>
      <c r="AG40" s="67"/>
      <c r="AH40" s="67"/>
      <c r="AI40" s="67"/>
      <c r="AJ40" s="67"/>
      <c r="AL40" s="67"/>
      <c r="AM40" s="67"/>
      <c r="AN40" s="67"/>
      <c r="AO40" s="67"/>
      <c r="AQ40" s="83"/>
    </row>
    <row r="41" spans="1:44" ht="3.75" customHeight="1" x14ac:dyDescent="0.4">
      <c r="A41" s="68"/>
      <c r="B41" s="84"/>
      <c r="C41" s="85"/>
      <c r="D41" s="86"/>
      <c r="E41" s="84"/>
      <c r="F41" s="84"/>
      <c r="G41" s="84"/>
      <c r="H41" s="84"/>
      <c r="I41" s="84"/>
      <c r="J41" s="84"/>
      <c r="K41" s="87"/>
      <c r="L41" s="87"/>
      <c r="M41" s="87"/>
      <c r="N41" s="84"/>
      <c r="O41" s="102"/>
      <c r="P41" s="103"/>
      <c r="Q41" s="102"/>
      <c r="R41" s="84"/>
      <c r="S41" s="84"/>
      <c r="T41" s="87"/>
      <c r="U41" s="87"/>
      <c r="V41" s="84"/>
      <c r="W41" s="87"/>
      <c r="X41" s="87"/>
      <c r="Y41" s="87"/>
      <c r="Z41" s="84"/>
      <c r="AA41" s="102"/>
      <c r="AB41" s="103"/>
      <c r="AC41" s="102"/>
      <c r="AD41" s="87"/>
      <c r="AE41" s="84"/>
      <c r="AF41" s="84"/>
      <c r="AG41" s="84"/>
    </row>
    <row r="42" spans="1:44" s="67" customFormat="1" ht="24.6" x14ac:dyDescent="0.4">
      <c r="A42" s="75">
        <v>7</v>
      </c>
      <c r="B42" s="76"/>
      <c r="D42" s="77"/>
      <c r="K42" s="78"/>
      <c r="L42" s="101" t="str">
        <f>($A$3)</f>
        <v>Pákai György</v>
      </c>
      <c r="M42" s="78"/>
      <c r="N42" s="80">
        <v>1</v>
      </c>
      <c r="O42" s="81" t="s">
        <v>100</v>
      </c>
      <c r="P42" s="80">
        <v>0</v>
      </c>
      <c r="R42" s="67" t="str">
        <f>($A$4)</f>
        <v>Szili Balázs</v>
      </c>
      <c r="W42" s="78"/>
      <c r="X42" s="78"/>
      <c r="Y42" s="78"/>
      <c r="AQ42" s="83"/>
    </row>
    <row r="43" spans="1:44" ht="21" x14ac:dyDescent="0.4">
      <c r="A43" s="68"/>
      <c r="B43" s="84"/>
      <c r="E43" s="67"/>
      <c r="F43" s="67"/>
      <c r="G43" s="67"/>
      <c r="H43" s="67"/>
      <c r="I43" s="67"/>
      <c r="J43" s="67"/>
      <c r="L43" s="101" t="str">
        <f>($A$5)</f>
        <v>Komáromi Zsolt</v>
      </c>
      <c r="N43" s="80">
        <v>1</v>
      </c>
      <c r="O43" s="81" t="s">
        <v>100</v>
      </c>
      <c r="P43" s="80">
        <v>1</v>
      </c>
      <c r="R43" s="67" t="str">
        <f>($A$9)</f>
        <v>Benkő János</v>
      </c>
      <c r="S43" s="67"/>
      <c r="V43" s="67"/>
      <c r="Z43" s="67"/>
      <c r="AA43" s="104"/>
      <c r="AB43" s="81"/>
      <c r="AC43" s="104"/>
      <c r="AE43" s="67"/>
      <c r="AF43" s="67"/>
      <c r="AG43" s="67"/>
      <c r="AH43" s="67"/>
      <c r="AI43" s="67"/>
      <c r="AJ43" s="67"/>
      <c r="AL43" s="67"/>
      <c r="AM43" s="67"/>
      <c r="AN43" s="67"/>
      <c r="AO43" s="67"/>
      <c r="AQ43" s="83"/>
    </row>
    <row r="44" spans="1:44" ht="21" x14ac:dyDescent="0.4">
      <c r="A44" s="68"/>
      <c r="B44" s="84"/>
      <c r="D44" s="77"/>
      <c r="E44" s="67"/>
      <c r="F44" s="67"/>
      <c r="G44" s="67"/>
      <c r="H44" s="67"/>
      <c r="I44" s="67"/>
      <c r="J44" s="67"/>
      <c r="L44" s="101" t="str">
        <f>($A$6)</f>
        <v>Papp-Takács Sándor</v>
      </c>
      <c r="N44" s="80">
        <v>0</v>
      </c>
      <c r="O44" s="81" t="s">
        <v>100</v>
      </c>
      <c r="P44" s="80">
        <v>1</v>
      </c>
      <c r="Q44" s="67"/>
      <c r="R44" s="67" t="str">
        <f>($A$8)</f>
        <v>Böcskei Imre</v>
      </c>
      <c r="S44" s="67"/>
      <c r="V44" s="67"/>
      <c r="Z44" s="67"/>
      <c r="AA44" s="78"/>
      <c r="AB44" s="78"/>
      <c r="AC44" s="78"/>
      <c r="AE44" s="67"/>
      <c r="AF44" s="67"/>
      <c r="AG44" s="67"/>
      <c r="AH44" s="67"/>
      <c r="AI44" s="67"/>
      <c r="AJ44" s="67"/>
      <c r="AL44" s="67"/>
      <c r="AM44" s="67"/>
      <c r="AN44" s="67"/>
      <c r="AO44" s="67"/>
      <c r="AQ44" s="83"/>
      <c r="AR44" s="67"/>
    </row>
    <row r="45" spans="1:44" ht="21" x14ac:dyDescent="0.4">
      <c r="A45" s="68"/>
      <c r="B45" s="84"/>
      <c r="E45" s="67"/>
      <c r="F45" s="67"/>
      <c r="G45" s="67"/>
      <c r="H45" s="67"/>
      <c r="I45" s="67"/>
      <c r="J45" s="67"/>
      <c r="L45" s="101" t="str">
        <f>($A$7)</f>
        <v>Szegedi András</v>
      </c>
      <c r="N45" s="80">
        <v>1</v>
      </c>
      <c r="O45" s="81" t="s">
        <v>100</v>
      </c>
      <c r="P45" s="80">
        <v>0</v>
      </c>
      <c r="R45" s="67" t="str">
        <f>($A$10)</f>
        <v>Szick Gyula</v>
      </c>
      <c r="S45" s="67"/>
      <c r="V45" s="67"/>
      <c r="Z45" s="67"/>
      <c r="AA45" t="s">
        <v>115</v>
      </c>
      <c r="AB45" s="81"/>
      <c r="AC45" s="104"/>
      <c r="AE45" s="67"/>
      <c r="AF45" s="67"/>
      <c r="AG45" s="67"/>
      <c r="AH45" s="67"/>
      <c r="AI45" s="67"/>
      <c r="AJ45" s="67"/>
      <c r="AL45" s="67"/>
      <c r="AM45" s="67"/>
      <c r="AN45" s="67"/>
      <c r="AO45" s="67"/>
      <c r="AQ45" s="83"/>
    </row>
    <row r="46" spans="1:44" ht="3.75" customHeight="1" x14ac:dyDescent="0.4">
      <c r="A46" s="68"/>
      <c r="B46" s="84"/>
      <c r="C46" s="85"/>
      <c r="D46" s="86"/>
      <c r="E46" s="84"/>
      <c r="F46" s="84"/>
      <c r="G46" s="84"/>
      <c r="H46" s="84"/>
      <c r="I46" s="84"/>
      <c r="J46" s="84"/>
      <c r="K46" s="87"/>
      <c r="L46" s="87"/>
      <c r="M46" s="87"/>
      <c r="N46" s="84"/>
      <c r="O46" s="102"/>
      <c r="P46" s="103"/>
      <c r="Q46" s="102"/>
      <c r="R46" s="84"/>
      <c r="S46" s="84"/>
      <c r="T46" s="87"/>
      <c r="U46" s="87"/>
      <c r="V46" s="84"/>
      <c r="W46" s="87"/>
      <c r="X46" s="87"/>
      <c r="Y46" s="87"/>
      <c r="Z46" s="84"/>
      <c r="AA46" s="102"/>
      <c r="AB46" s="103"/>
      <c r="AC46" s="102"/>
      <c r="AD46" s="87"/>
      <c r="AE46" s="84"/>
      <c r="AF46" s="84"/>
      <c r="AG46" s="84"/>
    </row>
  </sheetData>
  <mergeCells count="9">
    <mergeCell ref="AI1:AO1"/>
    <mergeCell ref="B2:E2"/>
    <mergeCell ref="F2:I2"/>
    <mergeCell ref="J2:M2"/>
    <mergeCell ref="N2:Q2"/>
    <mergeCell ref="R2:U2"/>
    <mergeCell ref="V2:Y2"/>
    <mergeCell ref="Z2:AC2"/>
    <mergeCell ref="AD2:AG2"/>
  </mergeCells>
  <conditionalFormatting sqref="E4:E10 I3 I5:I10 M3:M4 M6:M10 Q3:Q5 Q7:Q10 U3:U6 U8:U10 Y3:Y7 Y9:Y10 AC3:AC8 AC10 AG3:AG9">
    <cfRule type="cellIs" dxfId="32" priority="2" operator="equal">
      <formula>"g"</formula>
    </cfRule>
    <cfRule type="cellIs" dxfId="31" priority="3" operator="equal">
      <formula>"d"</formula>
    </cfRule>
    <cfRule type="cellIs" dxfId="30" priority="4" operator="equal">
      <formula>"v"</formula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Roman,Normál"&amp;12&amp;A</oddHeader>
    <oddFooter>&amp;C&amp;"Times New Roman,Normál"&amp;12Oldal &amp;P</oddFooter>
  </headerFooter>
  <rowBreaks count="1" manualBreakCount="1">
    <brk id="26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46"/>
  <sheetViews>
    <sheetView zoomScale="110" zoomScaleNormal="110" workbookViewId="0">
      <selection activeCell="AB39" sqref="AB39"/>
    </sheetView>
  </sheetViews>
  <sheetFormatPr defaultRowHeight="13.2" x14ac:dyDescent="0.25"/>
  <cols>
    <col min="1" max="1" width="25.5546875" customWidth="1"/>
    <col min="2" max="8" width="2.6640625" customWidth="1"/>
    <col min="9" max="9" width="3" customWidth="1"/>
    <col min="10" max="33" width="2.6640625" customWidth="1"/>
    <col min="34" max="34" width="1.33203125" customWidth="1"/>
    <col min="35" max="38" width="2.6640625" customWidth="1"/>
    <col min="39" max="40" width="3.44140625" customWidth="1"/>
    <col min="41" max="41" width="3.5546875" customWidth="1"/>
    <col min="42" max="42" width="0.6640625" customWidth="1"/>
    <col min="43" max="43" width="2.6640625" customWidth="1"/>
    <col min="44" max="44" width="0.88671875" customWidth="1"/>
    <col min="45" max="1025" width="2.6640625" customWidth="1"/>
  </cols>
  <sheetData>
    <row r="1" spans="1:45" ht="15.6" x14ac:dyDescent="0.3">
      <c r="A1" s="17" t="s">
        <v>114</v>
      </c>
      <c r="B1" s="18"/>
      <c r="AI1" s="5">
        <v>43638</v>
      </c>
      <c r="AJ1" s="5"/>
      <c r="AK1" s="5"/>
      <c r="AL1" s="5"/>
      <c r="AM1" s="5"/>
      <c r="AN1" s="5"/>
      <c r="AO1" s="5"/>
      <c r="AQ1" s="19"/>
      <c r="AR1" s="20"/>
    </row>
    <row r="2" spans="1:45" ht="50.4" customHeight="1" x14ac:dyDescent="0.25">
      <c r="A2" s="21" t="s">
        <v>1</v>
      </c>
      <c r="B2" s="4" t="str">
        <f>(A3)</f>
        <v>Fülöp Elemér</v>
      </c>
      <c r="C2" s="4"/>
      <c r="D2" s="4"/>
      <c r="E2" s="4"/>
      <c r="F2" s="2" t="str">
        <f>(A4)</f>
        <v>Horváth Imre</v>
      </c>
      <c r="G2" s="2"/>
      <c r="H2" s="2"/>
      <c r="I2" s="2"/>
      <c r="J2" s="3" t="str">
        <f>(A5)</f>
        <v>Koczor János</v>
      </c>
      <c r="K2" s="3"/>
      <c r="L2" s="3"/>
      <c r="M2" s="3"/>
      <c r="N2" s="3" t="str">
        <f>(A6)</f>
        <v>Böcskei Barnabás</v>
      </c>
      <c r="O2" s="3"/>
      <c r="P2" s="3"/>
      <c r="Q2" s="3"/>
      <c r="R2" s="3" t="str">
        <f>(A7)</f>
        <v>Csekei Zoltán</v>
      </c>
      <c r="S2" s="3"/>
      <c r="T2" s="3"/>
      <c r="U2" s="3"/>
      <c r="V2" s="3" t="str">
        <f>(A8)</f>
        <v>Gyozsán Zoltán</v>
      </c>
      <c r="W2" s="3"/>
      <c r="X2" s="3"/>
      <c r="Y2" s="3"/>
      <c r="Z2" s="3" t="str">
        <f>(A9)</f>
        <v>Theodos Sándor</v>
      </c>
      <c r="AA2" s="3"/>
      <c r="AB2" s="3"/>
      <c r="AC2" s="3"/>
      <c r="AD2" s="3" t="str">
        <f>(A10)</f>
        <v>Horváth Sándor</v>
      </c>
      <c r="AE2" s="3"/>
      <c r="AF2" s="3"/>
      <c r="AG2" s="3"/>
      <c r="AH2" s="22"/>
      <c r="AI2" s="96" t="s">
        <v>91</v>
      </c>
      <c r="AJ2" s="24" t="s">
        <v>92</v>
      </c>
      <c r="AK2" s="24" t="s">
        <v>93</v>
      </c>
      <c r="AL2" s="24" t="s">
        <v>94</v>
      </c>
      <c r="AM2" s="24" t="s">
        <v>95</v>
      </c>
      <c r="AN2" s="24" t="s">
        <v>96</v>
      </c>
      <c r="AO2" s="97" t="s">
        <v>97</v>
      </c>
      <c r="AQ2" s="27" t="s">
        <v>98</v>
      </c>
      <c r="AR2" s="98"/>
      <c r="AS2" s="29" t="s">
        <v>99</v>
      </c>
    </row>
    <row r="3" spans="1:45" ht="15.6" x14ac:dyDescent="0.3">
      <c r="A3" s="30" t="s">
        <v>64</v>
      </c>
      <c r="B3" s="31"/>
      <c r="C3" s="32"/>
      <c r="D3" s="32"/>
      <c r="E3" s="32"/>
      <c r="F3" s="33">
        <v>7</v>
      </c>
      <c r="G3" s="47">
        <f>(N42)</f>
        <v>0</v>
      </c>
      <c r="H3" s="47">
        <f>(P42)</f>
        <v>0</v>
      </c>
      <c r="I3" s="35" t="str">
        <f>IF(G3=".","-",IF(G3&gt;H3,"g",IF(G3=H3,"d","v")))</f>
        <v>d</v>
      </c>
      <c r="J3" s="33">
        <v>6</v>
      </c>
      <c r="K3" s="34">
        <f>(N37)</f>
        <v>1</v>
      </c>
      <c r="L3" s="34">
        <f>(P37)</f>
        <v>1</v>
      </c>
      <c r="M3" s="35" t="str">
        <f>IF(K3=".","-",IF(K3&gt;L3,"g",IF(K3=L3,"d","v")))</f>
        <v>d</v>
      </c>
      <c r="N3" s="33">
        <v>5</v>
      </c>
      <c r="O3" s="34">
        <f>(N32)</f>
        <v>2</v>
      </c>
      <c r="P3" s="34">
        <f>(P32)</f>
        <v>0</v>
      </c>
      <c r="Q3" s="35" t="str">
        <f>IF(O3=".","-",IF(O3&gt;P3,"g",IF(O3=P3,"d","v")))</f>
        <v>g</v>
      </c>
      <c r="R3" s="33">
        <v>4</v>
      </c>
      <c r="S3" s="34">
        <f>(N27)</f>
        <v>2</v>
      </c>
      <c r="T3" s="34">
        <f>(P27)</f>
        <v>0</v>
      </c>
      <c r="U3" s="35" t="str">
        <f>IF(S3=".","-",IF(S3&gt;T3,"g",IF(S3=T3,"d","v")))</f>
        <v>g</v>
      </c>
      <c r="V3" s="33">
        <v>3</v>
      </c>
      <c r="W3" s="34">
        <f>(N22)</f>
        <v>3</v>
      </c>
      <c r="X3" s="34">
        <f>(P22)</f>
        <v>0</v>
      </c>
      <c r="Y3" s="35" t="str">
        <f>IF(W3=".","-",IF(W3&gt;X3,"g",IF(W3=X3,"d","v")))</f>
        <v>g</v>
      </c>
      <c r="Z3" s="33">
        <v>2</v>
      </c>
      <c r="AA3" s="34">
        <f>(N17)</f>
        <v>5</v>
      </c>
      <c r="AB3" s="34">
        <f>(P17)</f>
        <v>2</v>
      </c>
      <c r="AC3" s="35" t="str">
        <f t="shared" ref="AC3:AC8" si="0">IF(AA3=".","-",IF(AA3&gt;AB3,"g",IF(AA3=AB3,"d","v")))</f>
        <v>g</v>
      </c>
      <c r="AD3" s="33">
        <v>1</v>
      </c>
      <c r="AE3" s="34">
        <f>(N12)</f>
        <v>6</v>
      </c>
      <c r="AF3" s="34">
        <f>(P12)</f>
        <v>1</v>
      </c>
      <c r="AG3" s="35" t="str">
        <f t="shared" ref="AG3:AG9" si="1">IF(AE3=".","-",IF(AE3&gt;AF3,"g",IF(AE3=AF3,"d","v")))</f>
        <v>g</v>
      </c>
      <c r="AH3" s="36"/>
      <c r="AI3" s="37">
        <f t="shared" ref="AI3:AI10" si="2">SUM(AJ3:AL3)</f>
        <v>7</v>
      </c>
      <c r="AJ3" s="38">
        <f t="shared" ref="AJ3:AJ10" si="3">COUNTIF(B3:AG3,"g")</f>
        <v>5</v>
      </c>
      <c r="AK3" s="38">
        <f t="shared" ref="AK3:AK10" si="4">COUNTIF(B3:AG3,"d")</f>
        <v>2</v>
      </c>
      <c r="AL3" s="38">
        <f t="shared" ref="AL3:AL10" si="5">COUNTIF(B3:AG3,"v")</f>
        <v>0</v>
      </c>
      <c r="AM3" s="39">
        <f>SUM(IF(G3&lt;&gt;".",G3)+IF(K3&lt;&gt;".",K3)+IF(O3&lt;&gt;".",O3)+IF(S3&lt;&gt;".",S3)+IF(W3&lt;&gt;".",W3)+IF(AA3&lt;&gt;".",AA3)+IF(AE3&lt;&gt;".",AE3))</f>
        <v>19</v>
      </c>
      <c r="AN3" s="39">
        <f>SUM(IF(H3&lt;&gt;".",H3)+IF(L3&lt;&gt;".",L3)+IF(P3&lt;&gt;".",P3)+IF(T3&lt;&gt;".",T3)+IF(X3&lt;&gt;".",X3)+IF(AB3&lt;&gt;".",AB3)+IF(AF3&lt;&gt;".",AF3))</f>
        <v>4</v>
      </c>
      <c r="AO3" s="40">
        <f t="shared" ref="AO3:AO10" si="6">SUM(AJ3*3+AK3*1)</f>
        <v>17</v>
      </c>
      <c r="AP3" s="67"/>
      <c r="AQ3" s="42">
        <f t="shared" ref="AQ3:AQ10" si="7">RANK(AO3,$AO$3:$AO$10,0)</f>
        <v>1</v>
      </c>
      <c r="AR3" s="99"/>
      <c r="AS3" s="44">
        <f t="shared" ref="AS3:AS10" si="8">SUM(AM3-AN3)</f>
        <v>15</v>
      </c>
    </row>
    <row r="4" spans="1:45" ht="15.6" x14ac:dyDescent="0.3">
      <c r="A4" s="45" t="s">
        <v>31</v>
      </c>
      <c r="B4" s="46">
        <v>7</v>
      </c>
      <c r="C4" s="47">
        <f>(P42)</f>
        <v>0</v>
      </c>
      <c r="D4" s="47">
        <f>(N42)</f>
        <v>0</v>
      </c>
      <c r="E4" s="48" t="str">
        <f t="shared" ref="E4:E10" si="9">IF(C4=".","-",IF(C4&gt;D4,"g",IF(C4=D4,"d","v")))</f>
        <v>d</v>
      </c>
      <c r="F4" s="49"/>
      <c r="G4" s="50"/>
      <c r="H4" s="50"/>
      <c r="I4" s="50"/>
      <c r="J4" s="46">
        <v>5</v>
      </c>
      <c r="K4" s="47">
        <f>(N33)</f>
        <v>2</v>
      </c>
      <c r="L4" s="47">
        <f>(P33)</f>
        <v>1</v>
      </c>
      <c r="M4" s="48" t="str">
        <f>IF(K4=".","-",IF(K4&gt;L4,"g",IF(K4=L4,"d","v")))</f>
        <v>g</v>
      </c>
      <c r="N4" s="46">
        <v>4</v>
      </c>
      <c r="O4" s="47">
        <f>(N28)</f>
        <v>2</v>
      </c>
      <c r="P4" s="47">
        <f>(P28)</f>
        <v>0</v>
      </c>
      <c r="Q4" s="48" t="str">
        <f>IF(O4=".","-",IF(O4&gt;P4,"g",IF(O4=P4,"d","v")))</f>
        <v>g</v>
      </c>
      <c r="R4" s="46">
        <v>3</v>
      </c>
      <c r="S4" s="47">
        <f>(N23)</f>
        <v>1</v>
      </c>
      <c r="T4" s="47">
        <f>(P23)</f>
        <v>1</v>
      </c>
      <c r="U4" s="48" t="str">
        <f>IF(S4=".","-",IF(S4&gt;T4,"g",IF(S4=T4,"d","v")))</f>
        <v>d</v>
      </c>
      <c r="V4" s="46">
        <v>2</v>
      </c>
      <c r="W4" s="47">
        <f>(N18)</f>
        <v>3</v>
      </c>
      <c r="X4" s="47">
        <f>(P18)</f>
        <v>0</v>
      </c>
      <c r="Y4" s="48" t="str">
        <f>IF(W4=".","-",IF(W4&gt;X4,"g",IF(W4=X4,"d","v")))</f>
        <v>g</v>
      </c>
      <c r="Z4" s="46">
        <v>1</v>
      </c>
      <c r="AA4" s="47">
        <f>(N13)</f>
        <v>3</v>
      </c>
      <c r="AB4" s="47">
        <f>(P13)</f>
        <v>0</v>
      </c>
      <c r="AC4" s="48" t="str">
        <f t="shared" si="0"/>
        <v>g</v>
      </c>
      <c r="AD4" s="46">
        <v>6</v>
      </c>
      <c r="AE4" s="47">
        <f>(N38)</f>
        <v>0</v>
      </c>
      <c r="AF4" s="47">
        <f>(P38)</f>
        <v>1</v>
      </c>
      <c r="AG4" s="48" t="str">
        <f t="shared" si="1"/>
        <v>v</v>
      </c>
      <c r="AH4" s="51"/>
      <c r="AI4" s="52">
        <f t="shared" si="2"/>
        <v>7</v>
      </c>
      <c r="AJ4" s="53">
        <f t="shared" si="3"/>
        <v>4</v>
      </c>
      <c r="AK4" s="53">
        <f t="shared" si="4"/>
        <v>2</v>
      </c>
      <c r="AL4" s="53">
        <f t="shared" si="5"/>
        <v>1</v>
      </c>
      <c r="AM4" s="39">
        <f>SUM(IF(C4&lt;&gt;".",C4)+IF(K4&lt;&gt;".",K4)+IF(O4&lt;&gt;".",O4)+IF(S4&lt;&gt;".",S4)+IF(W4&lt;&gt;".",W4)+IF(AA4&lt;&gt;".",AA4)+IF(AE4&lt;&gt;".",AE4))</f>
        <v>11</v>
      </c>
      <c r="AN4" s="39">
        <f>SUM(IF(D4&lt;&gt;".",D4)+IF(L4&lt;&gt;".",L4)+IF(P4&lt;&gt;".",P4)+IF(T4&lt;&gt;".",T4)+IF(X4&lt;&gt;".",X4)+IF(AB4&lt;&gt;".",AB4)+IF(AF4&lt;&gt;".",AF4))</f>
        <v>3</v>
      </c>
      <c r="AO4" s="54">
        <f t="shared" si="6"/>
        <v>14</v>
      </c>
      <c r="AP4" s="67"/>
      <c r="AQ4" s="42">
        <f t="shared" si="7"/>
        <v>2</v>
      </c>
      <c r="AR4" s="99"/>
      <c r="AS4" s="44">
        <f t="shared" si="8"/>
        <v>8</v>
      </c>
    </row>
    <row r="5" spans="1:45" ht="15.6" x14ac:dyDescent="0.3">
      <c r="A5" s="45" t="s">
        <v>71</v>
      </c>
      <c r="B5" s="46">
        <v>6</v>
      </c>
      <c r="C5" s="47">
        <f>(P37)</f>
        <v>1</v>
      </c>
      <c r="D5" s="47">
        <f>(N37)</f>
        <v>1</v>
      </c>
      <c r="E5" s="48" t="str">
        <f t="shared" si="9"/>
        <v>d</v>
      </c>
      <c r="F5" s="46">
        <v>5</v>
      </c>
      <c r="G5" s="47">
        <f>(P33)</f>
        <v>1</v>
      </c>
      <c r="H5" s="47">
        <f>(N33)</f>
        <v>2</v>
      </c>
      <c r="I5" s="48" t="str">
        <f t="shared" ref="I5:I10" si="10">IF(G5=".","-",IF(G5&gt;H5,"g",IF(G5=H5,"d","v")))</f>
        <v>v</v>
      </c>
      <c r="J5" s="49"/>
      <c r="K5" s="50"/>
      <c r="L5" s="50"/>
      <c r="M5" s="50"/>
      <c r="N5" s="46">
        <v>3</v>
      </c>
      <c r="O5" s="47">
        <f>(N24)</f>
        <v>1</v>
      </c>
      <c r="P5" s="47">
        <f>(P24)</f>
        <v>3</v>
      </c>
      <c r="Q5" s="48" t="str">
        <f>IF(O5=".","-",IF(O5&gt;P5,"g",IF(O5=P5,"d","v")))</f>
        <v>v</v>
      </c>
      <c r="R5" s="46">
        <v>2</v>
      </c>
      <c r="S5" s="47">
        <f>(N19)</f>
        <v>1</v>
      </c>
      <c r="T5" s="47">
        <f>(P19)</f>
        <v>1</v>
      </c>
      <c r="U5" s="48" t="str">
        <f>IF(S5=".","-",IF(S5&gt;T5,"g",IF(S5=T5,"d","v")))</f>
        <v>d</v>
      </c>
      <c r="V5" s="46">
        <v>1</v>
      </c>
      <c r="W5" s="47">
        <f>(N14)</f>
        <v>1</v>
      </c>
      <c r="X5" s="47">
        <f>(P14)</f>
        <v>0</v>
      </c>
      <c r="Y5" s="48" t="str">
        <f>IF(W5=".","-",IF(W5&gt;X5,"g",IF(W5=X5,"d","v")))</f>
        <v>g</v>
      </c>
      <c r="Z5" s="46">
        <v>7</v>
      </c>
      <c r="AA5" s="47">
        <f>(N43)</f>
        <v>1</v>
      </c>
      <c r="AB5" s="47">
        <f>(P43)</f>
        <v>0</v>
      </c>
      <c r="AC5" s="48" t="str">
        <f t="shared" si="0"/>
        <v>g</v>
      </c>
      <c r="AD5" s="46">
        <v>4</v>
      </c>
      <c r="AE5" s="47">
        <f>(N29)</f>
        <v>6</v>
      </c>
      <c r="AF5" s="47">
        <f>(P29)</f>
        <v>0</v>
      </c>
      <c r="AG5" s="48" t="str">
        <f t="shared" si="1"/>
        <v>g</v>
      </c>
      <c r="AH5" s="51"/>
      <c r="AI5" s="52">
        <f t="shared" si="2"/>
        <v>7</v>
      </c>
      <c r="AJ5" s="53">
        <f t="shared" si="3"/>
        <v>3</v>
      </c>
      <c r="AK5" s="53">
        <f t="shared" si="4"/>
        <v>2</v>
      </c>
      <c r="AL5" s="53">
        <f t="shared" si="5"/>
        <v>2</v>
      </c>
      <c r="AM5" s="39">
        <f>SUM(IF(C5&lt;&gt;".",C5)+IF(G5&lt;&gt;".",G5)+IF(O5&lt;&gt;".",O5)+IF(S5&lt;&gt;".",S5)+IF(W5&lt;&gt;".",W5)+IF(AA5&lt;&gt;".",AA5)+IF(AE5&lt;&gt;".",AE5))</f>
        <v>12</v>
      </c>
      <c r="AN5" s="39">
        <f>SUM(IF(D5&lt;&gt;".",D5)+IF(H5&lt;&gt;".",H5)+IF(P5&lt;&gt;".",P5)+IF(T5&lt;&gt;".",T5)+IF(X5&lt;&gt;".",X5)+IF(AB5&lt;&gt;".",AB5)+IF(AF5&lt;&gt;".",AF5))</f>
        <v>7</v>
      </c>
      <c r="AO5" s="54">
        <f t="shared" si="6"/>
        <v>11</v>
      </c>
      <c r="AP5" s="67"/>
      <c r="AQ5" s="42">
        <f t="shared" si="7"/>
        <v>3</v>
      </c>
      <c r="AR5" s="99"/>
      <c r="AS5" s="44">
        <f t="shared" si="8"/>
        <v>5</v>
      </c>
    </row>
    <row r="6" spans="1:45" ht="15.6" x14ac:dyDescent="0.3">
      <c r="A6" s="45" t="s">
        <v>11</v>
      </c>
      <c r="B6" s="46">
        <v>5</v>
      </c>
      <c r="C6" s="47">
        <f>(P32)</f>
        <v>0</v>
      </c>
      <c r="D6" s="47">
        <f>(N32)</f>
        <v>2</v>
      </c>
      <c r="E6" s="48" t="str">
        <f t="shared" si="9"/>
        <v>v</v>
      </c>
      <c r="F6" s="46">
        <v>4</v>
      </c>
      <c r="G6" s="47">
        <f>(P28)</f>
        <v>0</v>
      </c>
      <c r="H6" s="47">
        <f>(N28)</f>
        <v>2</v>
      </c>
      <c r="I6" s="48" t="str">
        <f t="shared" si="10"/>
        <v>v</v>
      </c>
      <c r="J6" s="46">
        <v>3</v>
      </c>
      <c r="K6" s="47">
        <f>(P24)</f>
        <v>3</v>
      </c>
      <c r="L6" s="47">
        <f>(N24)</f>
        <v>1</v>
      </c>
      <c r="M6" s="48" t="str">
        <f>IF(K6=".","-",IF(K6&gt;L6,"g",IF(K6=L6,"d","v")))</f>
        <v>g</v>
      </c>
      <c r="N6" s="49"/>
      <c r="O6" s="50"/>
      <c r="P6" s="50"/>
      <c r="Q6" s="50"/>
      <c r="R6" s="46">
        <v>1</v>
      </c>
      <c r="S6" s="47">
        <f>(N15)</f>
        <v>0</v>
      </c>
      <c r="T6" s="47">
        <f>(P15)</f>
        <v>0</v>
      </c>
      <c r="U6" s="48" t="str">
        <f>IF(S6=".","-",IF(S6&gt;T6,"g",IF(S6=T6,"d","v")))</f>
        <v>d</v>
      </c>
      <c r="V6" s="46">
        <v>7</v>
      </c>
      <c r="W6" s="47">
        <f>(N44)</f>
        <v>1</v>
      </c>
      <c r="X6" s="47">
        <f>(P44)</f>
        <v>2</v>
      </c>
      <c r="Y6" s="48" t="str">
        <f>IF(W6=".","-",IF(W6&gt;X6,"g",IF(W6=X6,"d","v")))</f>
        <v>v</v>
      </c>
      <c r="Z6" s="46">
        <v>6</v>
      </c>
      <c r="AA6" s="47">
        <f>(N39)</f>
        <v>1</v>
      </c>
      <c r="AB6" s="47">
        <f>(P39)</f>
        <v>1</v>
      </c>
      <c r="AC6" s="48" t="str">
        <f t="shared" si="0"/>
        <v>d</v>
      </c>
      <c r="AD6" s="46">
        <v>2</v>
      </c>
      <c r="AE6" s="47">
        <f>(N20)</f>
        <v>2</v>
      </c>
      <c r="AF6" s="47">
        <f>(P20)</f>
        <v>2</v>
      </c>
      <c r="AG6" s="48" t="str">
        <f t="shared" si="1"/>
        <v>d</v>
      </c>
      <c r="AH6" s="51"/>
      <c r="AI6" s="52">
        <f t="shared" si="2"/>
        <v>7</v>
      </c>
      <c r="AJ6" s="53">
        <f t="shared" si="3"/>
        <v>1</v>
      </c>
      <c r="AK6" s="53">
        <f t="shared" si="4"/>
        <v>3</v>
      </c>
      <c r="AL6" s="53">
        <f t="shared" si="5"/>
        <v>3</v>
      </c>
      <c r="AM6" s="39">
        <f>SUM(IF(C6&lt;&gt;".",C6)+IF(G6&lt;&gt;".",G6)+IF(K6&lt;&gt;".",K6)+IF(S6&lt;&gt;".",S6)+IF(W6&lt;&gt;".",W6)+IF(AA6&lt;&gt;".",AA6)+IF(AE6&lt;&gt;".",AE6))</f>
        <v>7</v>
      </c>
      <c r="AN6" s="39">
        <f>SUM(IF(D6&lt;&gt;".",D6)+IF(H6&lt;&gt;".",H6)+IF(L6&lt;&gt;".",L6)+IF(T6&lt;&gt;".",T6)+IF(X6&lt;&gt;".",X6)+IF(AB6&lt;&gt;".",AB6)+IF(AF6&lt;&gt;".",AF6))</f>
        <v>10</v>
      </c>
      <c r="AO6" s="54">
        <f t="shared" si="6"/>
        <v>6</v>
      </c>
      <c r="AP6" s="67"/>
      <c r="AQ6" s="42">
        <f t="shared" si="7"/>
        <v>7</v>
      </c>
      <c r="AR6" s="99"/>
      <c r="AS6" s="44">
        <f t="shared" si="8"/>
        <v>-3</v>
      </c>
    </row>
    <row r="7" spans="1:45" ht="15.6" x14ac:dyDescent="0.3">
      <c r="A7" s="45" t="s">
        <v>50</v>
      </c>
      <c r="B7" s="46">
        <v>4</v>
      </c>
      <c r="C7" s="47">
        <f>(P27)</f>
        <v>0</v>
      </c>
      <c r="D7" s="47">
        <f>(N27)</f>
        <v>2</v>
      </c>
      <c r="E7" s="48" t="str">
        <f t="shared" si="9"/>
        <v>v</v>
      </c>
      <c r="F7" s="46">
        <v>3</v>
      </c>
      <c r="G7" s="47">
        <f>(P23)</f>
        <v>1</v>
      </c>
      <c r="H7" s="47">
        <f>(N23)</f>
        <v>1</v>
      </c>
      <c r="I7" s="48" t="str">
        <f t="shared" si="10"/>
        <v>d</v>
      </c>
      <c r="J7" s="46">
        <v>2</v>
      </c>
      <c r="K7" s="47">
        <f>(P19)</f>
        <v>1</v>
      </c>
      <c r="L7" s="47">
        <f>(N19)</f>
        <v>1</v>
      </c>
      <c r="M7" s="48" t="str">
        <f>IF(K7=".","-",IF(K7&gt;L7,"g",IF(K7=L7,"d","v")))</f>
        <v>d</v>
      </c>
      <c r="N7" s="46">
        <v>1</v>
      </c>
      <c r="O7" s="47">
        <f>(P15)</f>
        <v>0</v>
      </c>
      <c r="P7" s="47">
        <f>(N15)</f>
        <v>0</v>
      </c>
      <c r="Q7" s="48" t="str">
        <f>IF(O7=".","-",IF(O7&gt;P7,"g",IF(O7=P7,"d","v")))</f>
        <v>d</v>
      </c>
      <c r="R7" s="49"/>
      <c r="S7" s="50"/>
      <c r="T7" s="50"/>
      <c r="U7" s="50"/>
      <c r="V7" s="46">
        <v>6</v>
      </c>
      <c r="W7" s="47">
        <f>(N40)</f>
        <v>0</v>
      </c>
      <c r="X7" s="47">
        <f>(P40)</f>
        <v>1</v>
      </c>
      <c r="Y7" s="48" t="str">
        <f>IF(W7=".","-",IF(W7&gt;X7,"g",IF(W7=X7,"d","v")))</f>
        <v>v</v>
      </c>
      <c r="Z7" s="46">
        <v>5</v>
      </c>
      <c r="AA7" s="47">
        <f>(N34)</f>
        <v>1</v>
      </c>
      <c r="AB7" s="47">
        <f>(P34)</f>
        <v>1</v>
      </c>
      <c r="AC7" s="48" t="str">
        <f t="shared" si="0"/>
        <v>d</v>
      </c>
      <c r="AD7" s="46">
        <v>7</v>
      </c>
      <c r="AE7" s="47">
        <f>(N45)</f>
        <v>2</v>
      </c>
      <c r="AF7" s="47">
        <f>(P45)</f>
        <v>1</v>
      </c>
      <c r="AG7" s="48" t="str">
        <f t="shared" si="1"/>
        <v>g</v>
      </c>
      <c r="AH7" s="51"/>
      <c r="AI7" s="52">
        <f t="shared" si="2"/>
        <v>7</v>
      </c>
      <c r="AJ7" s="53">
        <f t="shared" si="3"/>
        <v>1</v>
      </c>
      <c r="AK7" s="53">
        <f t="shared" si="4"/>
        <v>4</v>
      </c>
      <c r="AL7" s="53">
        <f t="shared" si="5"/>
        <v>2</v>
      </c>
      <c r="AM7" s="39">
        <f>SUM(IF(C7&lt;&gt;".",C7)+IF(G7&lt;&gt;".",G7)+IF(K7&lt;&gt;".",K7)+IF(O7&lt;&gt;".",O7)+IF(W7&lt;&gt;".",W7)+IF(AA7&lt;&gt;".",AA7)+IF(AE7&lt;&gt;".",AE7))</f>
        <v>5</v>
      </c>
      <c r="AN7" s="39">
        <f>SUM(IF(D7&lt;&gt;".",D7)+IF(H7&lt;&gt;".",H7)+IF(L7&lt;&gt;".",L7)+IF(P7&lt;&gt;".",P7)+IF(X7&lt;&gt;".",X7)+IF(AB7&lt;&gt;".",AB7)+IF(AF7&lt;&gt;".",AF7))</f>
        <v>7</v>
      </c>
      <c r="AO7" s="54">
        <f t="shared" si="6"/>
        <v>7</v>
      </c>
      <c r="AP7" s="67"/>
      <c r="AQ7" s="42">
        <f t="shared" si="7"/>
        <v>5</v>
      </c>
      <c r="AR7" s="99"/>
      <c r="AS7" s="44">
        <f t="shared" si="8"/>
        <v>-2</v>
      </c>
    </row>
    <row r="8" spans="1:45" ht="15.6" x14ac:dyDescent="0.3">
      <c r="A8" s="45" t="s">
        <v>66</v>
      </c>
      <c r="B8" s="46">
        <v>3</v>
      </c>
      <c r="C8" s="47">
        <f>(P22)</f>
        <v>0</v>
      </c>
      <c r="D8" s="47">
        <f>(N22)</f>
        <v>3</v>
      </c>
      <c r="E8" s="48" t="str">
        <f t="shared" si="9"/>
        <v>v</v>
      </c>
      <c r="F8" s="46">
        <v>2</v>
      </c>
      <c r="G8" s="47">
        <f>(P18)</f>
        <v>0</v>
      </c>
      <c r="H8" s="47">
        <f>(N18)</f>
        <v>3</v>
      </c>
      <c r="I8" s="48" t="str">
        <f t="shared" si="10"/>
        <v>v</v>
      </c>
      <c r="J8" s="46">
        <v>1</v>
      </c>
      <c r="K8" s="47">
        <f>(P14)</f>
        <v>0</v>
      </c>
      <c r="L8" s="47">
        <f>(N14)</f>
        <v>1</v>
      </c>
      <c r="M8" s="48" t="str">
        <f>IF(K8=".","-",IF(K8&gt;L8,"g",IF(K8=L8,"d","v")))</f>
        <v>v</v>
      </c>
      <c r="N8" s="46">
        <v>7</v>
      </c>
      <c r="O8" s="47">
        <f>(P44)</f>
        <v>2</v>
      </c>
      <c r="P8" s="47">
        <f>(N44)</f>
        <v>1</v>
      </c>
      <c r="Q8" s="48" t="str">
        <f>IF(O8=".","-",IF(O8&gt;P8,"g",IF(O8=P8,"d","v")))</f>
        <v>g</v>
      </c>
      <c r="R8" s="46">
        <v>6</v>
      </c>
      <c r="S8" s="47">
        <f>(P40)</f>
        <v>1</v>
      </c>
      <c r="T8" s="47">
        <f>(N40)</f>
        <v>0</v>
      </c>
      <c r="U8" s="48" t="str">
        <f>IF(S8=".","-",IF(S8&gt;T8,"g",IF(S8=T8,"d","v")))</f>
        <v>g</v>
      </c>
      <c r="V8" s="49"/>
      <c r="W8" s="50"/>
      <c r="X8" s="50"/>
      <c r="Y8" s="50"/>
      <c r="Z8" s="46">
        <v>4</v>
      </c>
      <c r="AA8" s="47">
        <f>(N30)</f>
        <v>0</v>
      </c>
      <c r="AB8" s="47">
        <f>(P30)</f>
        <v>1</v>
      </c>
      <c r="AC8" s="48" t="str">
        <f t="shared" si="0"/>
        <v>v</v>
      </c>
      <c r="AD8" s="46">
        <v>5</v>
      </c>
      <c r="AE8" s="47">
        <f>(N35)</f>
        <v>0</v>
      </c>
      <c r="AF8" s="47">
        <f>(P35)</f>
        <v>3</v>
      </c>
      <c r="AG8" s="48" t="str">
        <f t="shared" si="1"/>
        <v>v</v>
      </c>
      <c r="AH8" s="51"/>
      <c r="AI8" s="52">
        <f t="shared" si="2"/>
        <v>7</v>
      </c>
      <c r="AJ8" s="53">
        <f t="shared" si="3"/>
        <v>2</v>
      </c>
      <c r="AK8" s="53">
        <f t="shared" si="4"/>
        <v>0</v>
      </c>
      <c r="AL8" s="53">
        <f t="shared" si="5"/>
        <v>5</v>
      </c>
      <c r="AM8" s="39">
        <f>SUM(IF(C8&lt;&gt;".",C8)+IF(G8&lt;&gt;".",G8)+IF(K8&lt;&gt;".",K8)+IF(S8&lt;&gt;".",S8)+IF(O8&lt;&gt;".",O8)+IF(AA8&lt;&gt;".",AA8)+IF(AE8&lt;&gt;".",AE8))</f>
        <v>3</v>
      </c>
      <c r="AN8" s="39">
        <f>SUM(IF(D8&lt;&gt;".",D8)+IF(H8&lt;&gt;".",H8)+IF(L8&lt;&gt;".",L8)+IF(T8&lt;&gt;".",T8)+IF(P8&lt;&gt;".",P8)+IF(AB8&lt;&gt;".",AB8)+IF(AF8&lt;&gt;".",AF8))</f>
        <v>12</v>
      </c>
      <c r="AO8" s="54">
        <f t="shared" si="6"/>
        <v>6</v>
      </c>
      <c r="AP8" s="67"/>
      <c r="AQ8" s="42">
        <f t="shared" si="7"/>
        <v>7</v>
      </c>
      <c r="AR8" s="99"/>
      <c r="AS8" s="44">
        <f t="shared" si="8"/>
        <v>-9</v>
      </c>
    </row>
    <row r="9" spans="1:45" ht="15.6" x14ac:dyDescent="0.3">
      <c r="A9" s="45" t="s">
        <v>41</v>
      </c>
      <c r="B9" s="46">
        <v>2</v>
      </c>
      <c r="C9" s="47">
        <f>(P17)</f>
        <v>2</v>
      </c>
      <c r="D9" s="47">
        <f>(N17)</f>
        <v>5</v>
      </c>
      <c r="E9" s="48" t="str">
        <f t="shared" si="9"/>
        <v>v</v>
      </c>
      <c r="F9" s="46">
        <v>1</v>
      </c>
      <c r="G9" s="47">
        <f>(P13)</f>
        <v>0</v>
      </c>
      <c r="H9" s="47">
        <f>(N13)</f>
        <v>3</v>
      </c>
      <c r="I9" s="48" t="str">
        <f t="shared" si="10"/>
        <v>v</v>
      </c>
      <c r="J9" s="46">
        <v>7</v>
      </c>
      <c r="K9" s="47">
        <f>(P43)</f>
        <v>0</v>
      </c>
      <c r="L9" s="47">
        <f>(N43)</f>
        <v>1</v>
      </c>
      <c r="M9" s="48" t="str">
        <f>IF(K9=".","-",IF(K9&gt;L9,"g",IF(K9=L9,"d","v")))</f>
        <v>v</v>
      </c>
      <c r="N9" s="46">
        <v>6</v>
      </c>
      <c r="O9" s="47">
        <f>(P39)</f>
        <v>1</v>
      </c>
      <c r="P9" s="47">
        <f>(N39)</f>
        <v>1</v>
      </c>
      <c r="Q9" s="48" t="str">
        <f>IF(O9=".","-",IF(O9&gt;P9,"g",IF(O9=P9,"d","v")))</f>
        <v>d</v>
      </c>
      <c r="R9" s="46">
        <v>5</v>
      </c>
      <c r="S9" s="47">
        <f>(P34)</f>
        <v>1</v>
      </c>
      <c r="T9" s="47">
        <f>(N34)</f>
        <v>1</v>
      </c>
      <c r="U9" s="48" t="str">
        <f>IF(S9=".","-",IF(S9&gt;T9,"g",IF(S9=T9,"d","v")))</f>
        <v>d</v>
      </c>
      <c r="V9" s="46">
        <v>4</v>
      </c>
      <c r="W9" s="47">
        <f>(P30)</f>
        <v>1</v>
      </c>
      <c r="X9" s="47">
        <f>(N30)</f>
        <v>0</v>
      </c>
      <c r="Y9" s="48" t="str">
        <f>IF(W9=".","-",IF(W9&gt;X9,"g",IF(W9=X9,"d","v")))</f>
        <v>g</v>
      </c>
      <c r="Z9" s="49"/>
      <c r="AA9" s="50"/>
      <c r="AB9" s="50"/>
      <c r="AC9" s="50"/>
      <c r="AD9" s="46">
        <v>3</v>
      </c>
      <c r="AE9" s="47">
        <f>(N25)</f>
        <v>2</v>
      </c>
      <c r="AF9" s="47">
        <f>(P25)</f>
        <v>1</v>
      </c>
      <c r="AG9" s="48" t="str">
        <f t="shared" si="1"/>
        <v>g</v>
      </c>
      <c r="AH9" s="51"/>
      <c r="AI9" s="52">
        <f t="shared" si="2"/>
        <v>7</v>
      </c>
      <c r="AJ9" s="53">
        <f t="shared" si="3"/>
        <v>2</v>
      </c>
      <c r="AK9" s="53">
        <f t="shared" si="4"/>
        <v>2</v>
      </c>
      <c r="AL9" s="53">
        <f t="shared" si="5"/>
        <v>3</v>
      </c>
      <c r="AM9" s="39">
        <f>SUM(IF(C9&lt;&gt;".",C9)+IF(G9&lt;&gt;".",G9)+IF(K9&lt;&gt;".",K9)+IF(S9&lt;&gt;".",S9)+IF(W9&lt;&gt;".",W9)+IF(O9&lt;&gt;".",O9)+IF(AE9&lt;&gt;".",AE9))</f>
        <v>7</v>
      </c>
      <c r="AN9" s="39">
        <f>SUM(IF(D9&lt;&gt;".",D9)+IF(H9&lt;&gt;".",H9)+IF(L9&lt;&gt;".",L9)+IF(T9&lt;&gt;".",T9)+IF(X9&lt;&gt;".",X9)+IF(P9&lt;&gt;".",P9)+IF(AF9&lt;&gt;".",AF9))</f>
        <v>12</v>
      </c>
      <c r="AO9" s="54">
        <f t="shared" si="6"/>
        <v>8</v>
      </c>
      <c r="AP9" s="100"/>
      <c r="AQ9" s="42">
        <f t="shared" si="7"/>
        <v>4</v>
      </c>
      <c r="AR9" s="99"/>
      <c r="AS9" s="44">
        <f t="shared" si="8"/>
        <v>-5</v>
      </c>
    </row>
    <row r="10" spans="1:45" s="67" customFormat="1" ht="15.6" x14ac:dyDescent="0.3">
      <c r="A10" s="56" t="s">
        <v>77</v>
      </c>
      <c r="B10" s="57">
        <v>1</v>
      </c>
      <c r="C10" s="58">
        <f>(P12)</f>
        <v>1</v>
      </c>
      <c r="D10" s="58">
        <f>(N12)</f>
        <v>6</v>
      </c>
      <c r="E10" s="59" t="str">
        <f t="shared" si="9"/>
        <v>v</v>
      </c>
      <c r="F10" s="57">
        <v>6</v>
      </c>
      <c r="G10" s="58">
        <f>(P38)</f>
        <v>1</v>
      </c>
      <c r="H10" s="58">
        <f>(N38)</f>
        <v>0</v>
      </c>
      <c r="I10" s="59" t="str">
        <f t="shared" si="10"/>
        <v>g</v>
      </c>
      <c r="J10" s="57">
        <v>4</v>
      </c>
      <c r="K10" s="58">
        <f>(P29)</f>
        <v>0</v>
      </c>
      <c r="L10" s="58">
        <f>(N29)</f>
        <v>6</v>
      </c>
      <c r="M10" s="59" t="str">
        <f>IF(K10=".","-",IF(K10&gt;L10,"g",IF(K10=L10,"d","v")))</f>
        <v>v</v>
      </c>
      <c r="N10" s="57">
        <v>2</v>
      </c>
      <c r="O10" s="58">
        <f>(P20)</f>
        <v>2</v>
      </c>
      <c r="P10" s="58">
        <f>(N20)</f>
        <v>2</v>
      </c>
      <c r="Q10" s="59" t="str">
        <f>IF(O10=".","-",IF(O10&gt;P10,"g",IF(O10=P10,"d","v")))</f>
        <v>d</v>
      </c>
      <c r="R10" s="57">
        <v>7</v>
      </c>
      <c r="S10" s="58">
        <f>(P45)</f>
        <v>1</v>
      </c>
      <c r="T10" s="58">
        <f>(N45)</f>
        <v>2</v>
      </c>
      <c r="U10" s="59" t="str">
        <f>IF(S10=".","-",IF(S10&gt;T10,"g",IF(S10=T10,"d","v")))</f>
        <v>v</v>
      </c>
      <c r="V10" s="57">
        <v>5</v>
      </c>
      <c r="W10" s="58">
        <f>(P35)</f>
        <v>3</v>
      </c>
      <c r="X10" s="58">
        <f>(N35)</f>
        <v>0</v>
      </c>
      <c r="Y10" s="59" t="str">
        <f>IF(W10=".","-",IF(W10&gt;X10,"g",IF(W10=X10,"d","v")))</f>
        <v>g</v>
      </c>
      <c r="Z10" s="57">
        <v>3</v>
      </c>
      <c r="AA10" s="58">
        <f>(P25)</f>
        <v>1</v>
      </c>
      <c r="AB10" s="58">
        <f>(N25)</f>
        <v>2</v>
      </c>
      <c r="AC10" s="59" t="str">
        <f>IF(AA10=".","-",IF(AA10&gt;AB10,"g",IF(AA10=AB10,"d","v")))</f>
        <v>v</v>
      </c>
      <c r="AD10" s="60"/>
      <c r="AE10" s="61"/>
      <c r="AF10" s="61"/>
      <c r="AG10" s="61"/>
      <c r="AH10" s="22"/>
      <c r="AI10" s="62">
        <f t="shared" si="2"/>
        <v>7</v>
      </c>
      <c r="AJ10" s="63">
        <f t="shared" si="3"/>
        <v>2</v>
      </c>
      <c r="AK10" s="63">
        <f t="shared" si="4"/>
        <v>1</v>
      </c>
      <c r="AL10" s="63">
        <f t="shared" si="5"/>
        <v>4</v>
      </c>
      <c r="AM10" s="64">
        <f>SUM(IF(C10&lt;&gt;".",C10)+IF(G10&lt;&gt;".",G10)+IF(K10&lt;&gt;".",K10)+IF(S10&lt;&gt;".",S10)+IF(W10&lt;&gt;".",W10)+IF(AA10&lt;&gt;".",AA10)+IF(O10&lt;&gt;".",O10))</f>
        <v>9</v>
      </c>
      <c r="AN10" s="64">
        <f>SUM(IF(D10&lt;&gt;".",D10)+IF(H10&lt;&gt;".",H10)+IF(L10&lt;&gt;".",L10)+IF(T10&lt;&gt;".",T10)+IF(X10&lt;&gt;".",X10)+IF(AB10&lt;&gt;".",AB10)+IF(P10&lt;&gt;".",P10))</f>
        <v>18</v>
      </c>
      <c r="AO10" s="65">
        <f t="shared" si="6"/>
        <v>7</v>
      </c>
      <c r="AQ10" s="66">
        <f t="shared" si="7"/>
        <v>5</v>
      </c>
      <c r="AR10" s="99"/>
      <c r="AS10" s="44">
        <f t="shared" si="8"/>
        <v>-9</v>
      </c>
    </row>
    <row r="11" spans="1:45" s="67" customFormat="1" ht="3.75" customHeight="1" x14ac:dyDescent="0.25">
      <c r="B11" s="68"/>
      <c r="C11" s="69"/>
      <c r="D11" s="69"/>
      <c r="E11" s="70"/>
      <c r="F11" s="68"/>
      <c r="G11" s="69"/>
      <c r="H11" s="69"/>
      <c r="I11" s="70"/>
      <c r="J11" s="68"/>
      <c r="K11" s="69"/>
      <c r="L11" s="69"/>
      <c r="M11" s="70"/>
      <c r="N11" s="68"/>
      <c r="O11" s="69"/>
      <c r="P11" s="69"/>
      <c r="Q11" s="70"/>
      <c r="R11" s="68"/>
      <c r="S11" s="69"/>
      <c r="T11" s="69"/>
      <c r="U11" s="70"/>
      <c r="V11" s="68"/>
      <c r="W11" s="69"/>
      <c r="X11" s="69"/>
      <c r="Y11" s="70"/>
      <c r="Z11" s="68"/>
      <c r="AA11" s="69"/>
      <c r="AB11" s="69"/>
      <c r="AC11" s="70"/>
      <c r="AI11" s="71"/>
      <c r="AJ11" s="72"/>
      <c r="AK11" s="72"/>
      <c r="AL11" s="72"/>
      <c r="AM11" s="73"/>
      <c r="AN11" s="73"/>
      <c r="AO11" s="74"/>
    </row>
    <row r="12" spans="1:45" s="67" customFormat="1" ht="24.6" x14ac:dyDescent="0.4">
      <c r="A12" s="75">
        <v>3</v>
      </c>
      <c r="B12" s="76"/>
      <c r="D12" s="77"/>
      <c r="K12" s="78"/>
      <c r="L12" s="101" t="str">
        <f>($A$3)</f>
        <v>Fülöp Elemér</v>
      </c>
      <c r="M12" s="78"/>
      <c r="N12" s="80">
        <v>6</v>
      </c>
      <c r="O12" s="81" t="s">
        <v>100</v>
      </c>
      <c r="P12" s="80">
        <v>1</v>
      </c>
      <c r="R12" s="67" t="str">
        <f>($A$10)</f>
        <v>Horváth Sándor</v>
      </c>
      <c r="W12" s="78"/>
      <c r="AQ12" s="83"/>
    </row>
    <row r="13" spans="1:45" ht="20.399999999999999" x14ac:dyDescent="0.35">
      <c r="A13" s="68"/>
      <c r="B13" s="84"/>
      <c r="E13" s="67"/>
      <c r="F13" s="67"/>
      <c r="G13" s="67"/>
      <c r="H13" s="67"/>
      <c r="I13" s="67"/>
      <c r="J13" s="67"/>
      <c r="L13" s="101" t="str">
        <f>($A$4)</f>
        <v>Horváth Imre</v>
      </c>
      <c r="N13" s="80">
        <v>3</v>
      </c>
      <c r="O13" s="81" t="s">
        <v>100</v>
      </c>
      <c r="P13" s="80">
        <v>0</v>
      </c>
      <c r="R13" s="67" t="str">
        <f>($A$9)</f>
        <v>Theodos Sándor</v>
      </c>
      <c r="S13" s="67"/>
      <c r="V13" s="67"/>
      <c r="AE13" s="67"/>
      <c r="AF13" s="67"/>
      <c r="AG13" s="67"/>
      <c r="AH13" s="67"/>
      <c r="AI13" s="67"/>
      <c r="AJ13" s="67"/>
      <c r="AL13" s="67"/>
      <c r="AM13" s="67"/>
      <c r="AN13" s="67"/>
      <c r="AO13" s="67"/>
      <c r="AQ13" s="83"/>
    </row>
    <row r="14" spans="1:45" ht="20.399999999999999" x14ac:dyDescent="0.35">
      <c r="A14" s="68"/>
      <c r="B14" s="84"/>
      <c r="D14" s="77"/>
      <c r="E14" s="67"/>
      <c r="F14" s="67"/>
      <c r="G14" s="67"/>
      <c r="H14" s="67"/>
      <c r="I14" s="67"/>
      <c r="J14" s="67"/>
      <c r="L14" s="101" t="str">
        <f>($A$5)</f>
        <v>Koczor János</v>
      </c>
      <c r="N14" s="80">
        <v>1</v>
      </c>
      <c r="O14" s="81" t="s">
        <v>100</v>
      </c>
      <c r="P14" s="80">
        <v>0</v>
      </c>
      <c r="Q14" s="67"/>
      <c r="R14" s="67" t="str">
        <f>($A$8)</f>
        <v>Gyozsán Zoltán</v>
      </c>
      <c r="S14" s="67"/>
      <c r="V14" s="67"/>
      <c r="AE14" s="67"/>
      <c r="AF14" s="67"/>
      <c r="AG14" s="67"/>
      <c r="AH14" s="67"/>
      <c r="AI14" s="67"/>
      <c r="AJ14" s="67"/>
      <c r="AL14" s="67"/>
      <c r="AM14" s="67"/>
      <c r="AN14" s="67"/>
      <c r="AO14" s="67"/>
      <c r="AQ14" s="83"/>
      <c r="AR14" s="67"/>
    </row>
    <row r="15" spans="1:45" ht="20.399999999999999" x14ac:dyDescent="0.35">
      <c r="A15" s="68"/>
      <c r="B15" s="84"/>
      <c r="E15" s="67"/>
      <c r="F15" s="67"/>
      <c r="G15" s="67"/>
      <c r="H15" s="67"/>
      <c r="I15" s="67"/>
      <c r="J15" s="67"/>
      <c r="L15" s="101" t="str">
        <f>($A$6)</f>
        <v>Böcskei Barnabás</v>
      </c>
      <c r="N15" s="80">
        <v>0</v>
      </c>
      <c r="O15" s="81" t="s">
        <v>100</v>
      </c>
      <c r="P15" s="80">
        <v>0</v>
      </c>
      <c r="R15" s="67" t="str">
        <f>($A$7)</f>
        <v>Csekei Zoltán</v>
      </c>
      <c r="S15" s="67"/>
      <c r="V15" s="67"/>
      <c r="AE15" s="67"/>
      <c r="AF15" s="67"/>
      <c r="AG15" s="67"/>
      <c r="AH15" s="67"/>
      <c r="AI15" s="67"/>
      <c r="AJ15" s="67"/>
      <c r="AL15" s="67"/>
      <c r="AM15" s="67"/>
      <c r="AN15" s="67"/>
      <c r="AO15" s="67"/>
      <c r="AQ15" s="83"/>
    </row>
    <row r="16" spans="1:45" ht="3.75" customHeight="1" x14ac:dyDescent="0.4">
      <c r="A16" s="68"/>
      <c r="B16" s="84"/>
      <c r="C16" s="85"/>
      <c r="D16" s="86"/>
      <c r="E16" s="84"/>
      <c r="F16" s="84"/>
      <c r="G16" s="84"/>
      <c r="H16" s="84"/>
      <c r="I16" s="84"/>
      <c r="J16" s="84"/>
      <c r="K16" s="87"/>
      <c r="L16" s="87"/>
      <c r="M16" s="87"/>
      <c r="N16" s="84"/>
      <c r="O16" s="102"/>
      <c r="P16" s="103"/>
      <c r="Q16" s="102"/>
      <c r="R16" s="84"/>
      <c r="S16" s="84"/>
      <c r="T16" s="87"/>
      <c r="U16" s="87"/>
      <c r="V16" s="84"/>
      <c r="W16" s="87"/>
      <c r="X16" s="87"/>
      <c r="Y16" s="87"/>
      <c r="Z16" s="84"/>
      <c r="AA16" s="102"/>
      <c r="AB16" s="103"/>
      <c r="AC16" s="102"/>
      <c r="AD16" s="87"/>
      <c r="AE16" s="84"/>
      <c r="AF16" s="84"/>
      <c r="AG16" s="84"/>
    </row>
    <row r="17" spans="1:44" s="67" customFormat="1" ht="24.6" x14ac:dyDescent="0.4">
      <c r="A17" s="75">
        <v>4</v>
      </c>
      <c r="B17" s="76"/>
      <c r="D17" s="77"/>
      <c r="K17" s="78"/>
      <c r="L17" s="101" t="str">
        <f>($A$3)</f>
        <v>Fülöp Elemér</v>
      </c>
      <c r="M17" s="78"/>
      <c r="N17" s="80">
        <v>5</v>
      </c>
      <c r="O17" s="81" t="s">
        <v>100</v>
      </c>
      <c r="P17" s="80">
        <v>2</v>
      </c>
      <c r="R17" s="67" t="str">
        <f>($A$9)</f>
        <v>Theodos Sándor</v>
      </c>
      <c r="W17" s="78"/>
      <c r="AQ17" s="83"/>
    </row>
    <row r="18" spans="1:44" ht="20.399999999999999" x14ac:dyDescent="0.35">
      <c r="A18" s="68"/>
      <c r="B18" s="84"/>
      <c r="E18" s="67"/>
      <c r="F18" s="67"/>
      <c r="G18" s="67"/>
      <c r="H18" s="67"/>
      <c r="I18" s="67"/>
      <c r="J18" s="67"/>
      <c r="L18" s="101" t="str">
        <f>($A$4)</f>
        <v>Horváth Imre</v>
      </c>
      <c r="N18" s="80">
        <v>3</v>
      </c>
      <c r="O18" s="81" t="s">
        <v>100</v>
      </c>
      <c r="P18" s="80">
        <v>0</v>
      </c>
      <c r="R18" s="67" t="str">
        <f>($A$8)</f>
        <v>Gyozsán Zoltán</v>
      </c>
      <c r="S18" s="67"/>
      <c r="V18" s="67"/>
      <c r="AE18" s="67"/>
      <c r="AF18" s="67"/>
      <c r="AG18" s="67"/>
      <c r="AH18" s="67"/>
      <c r="AI18" s="67"/>
      <c r="AJ18" s="67"/>
      <c r="AL18" s="67"/>
      <c r="AM18" s="67"/>
      <c r="AN18" s="67"/>
      <c r="AO18" s="67"/>
      <c r="AQ18" s="83"/>
    </row>
    <row r="19" spans="1:44" ht="20.399999999999999" x14ac:dyDescent="0.35">
      <c r="A19" s="68"/>
      <c r="B19" s="84"/>
      <c r="D19" s="77"/>
      <c r="E19" s="67"/>
      <c r="F19" s="67"/>
      <c r="G19" s="67"/>
      <c r="H19" s="67"/>
      <c r="I19" s="67"/>
      <c r="J19" s="67"/>
      <c r="L19" s="101" t="str">
        <f>($A$5)</f>
        <v>Koczor János</v>
      </c>
      <c r="N19" s="80">
        <v>1</v>
      </c>
      <c r="O19" s="81" t="s">
        <v>100</v>
      </c>
      <c r="P19" s="80">
        <v>1</v>
      </c>
      <c r="Q19" s="67"/>
      <c r="R19" s="67" t="str">
        <f>($A$7)</f>
        <v>Csekei Zoltán</v>
      </c>
      <c r="S19" s="67"/>
      <c r="V19" s="67"/>
      <c r="AE19" s="67"/>
      <c r="AF19" s="67"/>
      <c r="AG19" s="67"/>
      <c r="AH19" s="67"/>
      <c r="AI19" s="67"/>
      <c r="AJ19" s="67"/>
      <c r="AL19" s="67"/>
      <c r="AM19" s="67"/>
      <c r="AN19" s="67"/>
      <c r="AO19" s="67"/>
      <c r="AQ19" s="83"/>
      <c r="AR19" s="67"/>
    </row>
    <row r="20" spans="1:44" ht="20.399999999999999" x14ac:dyDescent="0.35">
      <c r="A20" s="68"/>
      <c r="B20" s="84"/>
      <c r="E20" s="67"/>
      <c r="F20" s="67"/>
      <c r="G20" s="67"/>
      <c r="H20" s="67"/>
      <c r="I20" s="67"/>
      <c r="J20" s="67"/>
      <c r="L20" s="101" t="str">
        <f>($A$6)</f>
        <v>Böcskei Barnabás</v>
      </c>
      <c r="N20" s="80">
        <v>2</v>
      </c>
      <c r="O20" s="81" t="s">
        <v>100</v>
      </c>
      <c r="P20" s="80">
        <v>2</v>
      </c>
      <c r="R20" s="67" t="str">
        <f>($A$10)</f>
        <v>Horváth Sándor</v>
      </c>
      <c r="S20" s="67"/>
      <c r="V20" s="67"/>
      <c r="AE20" s="67"/>
      <c r="AF20" s="67"/>
      <c r="AG20" s="67"/>
      <c r="AH20" s="67"/>
      <c r="AI20" s="67"/>
      <c r="AJ20" s="67"/>
      <c r="AL20" s="67"/>
      <c r="AM20" s="67"/>
      <c r="AN20" s="67"/>
      <c r="AO20" s="67"/>
      <c r="AQ20" s="83"/>
    </row>
    <row r="21" spans="1:44" ht="3.75" customHeight="1" x14ac:dyDescent="0.4">
      <c r="A21" s="68"/>
      <c r="B21" s="84"/>
      <c r="C21" s="85"/>
      <c r="D21" s="86"/>
      <c r="E21" s="84"/>
      <c r="F21" s="84"/>
      <c r="G21" s="84"/>
      <c r="H21" s="84"/>
      <c r="I21" s="84"/>
      <c r="J21" s="84"/>
      <c r="K21" s="87"/>
      <c r="L21" s="87"/>
      <c r="M21" s="87"/>
      <c r="N21" s="84"/>
      <c r="O21" s="102"/>
      <c r="P21" s="103"/>
      <c r="Q21" s="102"/>
      <c r="R21" s="84"/>
      <c r="S21" s="84"/>
      <c r="T21" s="87"/>
      <c r="U21" s="87"/>
      <c r="V21" s="84"/>
      <c r="W21" s="87"/>
      <c r="X21" s="87"/>
      <c r="Y21" s="87"/>
      <c r="Z21" s="84"/>
      <c r="AA21" s="102"/>
      <c r="AB21" s="103"/>
      <c r="AC21" s="102"/>
      <c r="AD21" s="87"/>
      <c r="AE21" s="84"/>
      <c r="AF21" s="84"/>
      <c r="AG21" s="84"/>
    </row>
    <row r="22" spans="1:44" s="67" customFormat="1" ht="24.6" x14ac:dyDescent="0.4">
      <c r="A22" s="75">
        <v>1</v>
      </c>
      <c r="B22" s="76"/>
      <c r="D22" s="77"/>
      <c r="K22" s="78"/>
      <c r="L22" s="101" t="str">
        <f>($A$3)</f>
        <v>Fülöp Elemér</v>
      </c>
      <c r="M22" s="78"/>
      <c r="N22" s="80">
        <v>3</v>
      </c>
      <c r="O22" s="81" t="s">
        <v>100</v>
      </c>
      <c r="P22" s="80">
        <v>0</v>
      </c>
      <c r="R22" s="67" t="str">
        <f>($A$8)</f>
        <v>Gyozsán Zoltán</v>
      </c>
      <c r="W22" s="78"/>
      <c r="AQ22" s="83"/>
    </row>
    <row r="23" spans="1:44" ht="20.399999999999999" x14ac:dyDescent="0.35">
      <c r="A23" s="68"/>
      <c r="B23" s="84"/>
      <c r="E23" s="67"/>
      <c r="F23" s="67"/>
      <c r="G23" s="67"/>
      <c r="H23" s="67"/>
      <c r="I23" s="67"/>
      <c r="J23" s="67"/>
      <c r="L23" s="101" t="str">
        <f>($A$4)</f>
        <v>Horváth Imre</v>
      </c>
      <c r="N23" s="80">
        <v>1</v>
      </c>
      <c r="O23" s="81" t="s">
        <v>100</v>
      </c>
      <c r="P23" s="80">
        <v>1</v>
      </c>
      <c r="R23" s="67" t="str">
        <f>($A$7)</f>
        <v>Csekei Zoltán</v>
      </c>
      <c r="S23" s="67"/>
      <c r="V23" s="67"/>
      <c r="AE23" s="67"/>
      <c r="AF23" s="67"/>
      <c r="AG23" s="67"/>
      <c r="AH23" s="67"/>
      <c r="AI23" s="67"/>
      <c r="AJ23" s="67"/>
      <c r="AL23" s="67"/>
      <c r="AM23" s="67"/>
      <c r="AN23" s="67"/>
      <c r="AO23" s="67"/>
      <c r="AQ23" s="83"/>
    </row>
    <row r="24" spans="1:44" ht="20.399999999999999" x14ac:dyDescent="0.35">
      <c r="A24" s="68"/>
      <c r="B24" s="84"/>
      <c r="D24" s="77"/>
      <c r="E24" s="67"/>
      <c r="F24" s="67"/>
      <c r="G24" s="67"/>
      <c r="H24" s="67"/>
      <c r="I24" s="67"/>
      <c r="J24" s="67"/>
      <c r="L24" s="101" t="str">
        <f>($A$5)</f>
        <v>Koczor János</v>
      </c>
      <c r="N24" s="80">
        <v>1</v>
      </c>
      <c r="O24" s="81" t="s">
        <v>100</v>
      </c>
      <c r="P24" s="80">
        <v>3</v>
      </c>
      <c r="Q24" s="67"/>
      <c r="R24" s="67" t="str">
        <f>($A$6)</f>
        <v>Böcskei Barnabás</v>
      </c>
      <c r="S24" s="67"/>
      <c r="V24" s="67"/>
      <c r="AE24" s="67"/>
      <c r="AF24" s="67"/>
      <c r="AG24" s="67"/>
      <c r="AH24" s="67"/>
      <c r="AI24" s="67"/>
      <c r="AJ24" s="67"/>
      <c r="AL24" s="67"/>
      <c r="AM24" s="67"/>
      <c r="AN24" s="67"/>
      <c r="AO24" s="67"/>
      <c r="AQ24" s="83"/>
      <c r="AR24" s="67"/>
    </row>
    <row r="25" spans="1:44" ht="20.399999999999999" x14ac:dyDescent="0.35">
      <c r="A25" s="68"/>
      <c r="B25" s="84"/>
      <c r="E25" s="67"/>
      <c r="F25" s="67"/>
      <c r="G25" s="67"/>
      <c r="H25" s="67"/>
      <c r="I25" s="67"/>
      <c r="J25" s="67"/>
      <c r="L25" s="101" t="str">
        <f>($A$9)</f>
        <v>Theodos Sándor</v>
      </c>
      <c r="N25" s="80">
        <v>2</v>
      </c>
      <c r="O25" s="81" t="s">
        <v>100</v>
      </c>
      <c r="P25" s="80">
        <v>1</v>
      </c>
      <c r="R25" s="67" t="str">
        <f>($A$10)</f>
        <v>Horváth Sándor</v>
      </c>
      <c r="S25" s="67"/>
      <c r="V25" s="67"/>
      <c r="AE25" s="67"/>
      <c r="AF25" s="67"/>
      <c r="AG25" s="67"/>
      <c r="AH25" s="67"/>
      <c r="AI25" s="67"/>
      <c r="AJ25" s="67"/>
      <c r="AL25" s="67"/>
      <c r="AM25" s="67"/>
      <c r="AN25" s="67"/>
      <c r="AO25" s="67"/>
      <c r="AQ25" s="83"/>
    </row>
    <row r="26" spans="1:44" ht="3.75" customHeight="1" x14ac:dyDescent="0.4">
      <c r="A26" s="68"/>
      <c r="B26" s="84"/>
      <c r="C26" s="85"/>
      <c r="D26" s="86"/>
      <c r="E26" s="84"/>
      <c r="F26" s="84"/>
      <c r="G26" s="84"/>
      <c r="H26" s="84"/>
      <c r="I26" s="84"/>
      <c r="J26" s="84"/>
      <c r="K26" s="87"/>
      <c r="L26" s="87"/>
      <c r="M26" s="87"/>
      <c r="N26" s="84"/>
      <c r="O26" s="102"/>
      <c r="P26" s="103"/>
      <c r="Q26" s="102"/>
      <c r="R26" s="84"/>
      <c r="S26" s="84"/>
      <c r="T26" s="87"/>
      <c r="U26" s="87"/>
      <c r="V26" s="84"/>
      <c r="W26" s="87"/>
      <c r="X26" s="87"/>
      <c r="Y26" s="87"/>
      <c r="Z26" s="84"/>
      <c r="AA26" s="102"/>
      <c r="AB26" s="103"/>
      <c r="AC26" s="102"/>
      <c r="AD26" s="87"/>
      <c r="AE26" s="84"/>
      <c r="AF26" s="84"/>
      <c r="AG26" s="84"/>
    </row>
    <row r="27" spans="1:44" s="67" customFormat="1" ht="24.6" x14ac:dyDescent="0.4">
      <c r="A27" s="75">
        <v>2</v>
      </c>
      <c r="B27" s="76"/>
      <c r="D27" s="77"/>
      <c r="K27" s="78"/>
      <c r="L27" s="101" t="str">
        <f>($A$3)</f>
        <v>Fülöp Elemér</v>
      </c>
      <c r="M27" s="78"/>
      <c r="N27" s="80">
        <v>2</v>
      </c>
      <c r="O27" s="81" t="s">
        <v>100</v>
      </c>
      <c r="P27" s="80">
        <v>0</v>
      </c>
      <c r="R27" s="67" t="str">
        <f>($A$7)</f>
        <v>Csekei Zoltán</v>
      </c>
      <c r="W27" s="78"/>
      <c r="X27" s="78"/>
      <c r="Y27" s="78"/>
      <c r="AQ27" s="83"/>
    </row>
    <row r="28" spans="1:44" ht="21" x14ac:dyDescent="0.4">
      <c r="A28" s="68"/>
      <c r="B28" s="84"/>
      <c r="E28" s="67"/>
      <c r="F28" s="67"/>
      <c r="G28" s="67"/>
      <c r="H28" s="67"/>
      <c r="I28" s="67"/>
      <c r="J28" s="67"/>
      <c r="L28" s="101" t="str">
        <f>($A$4)</f>
        <v>Horváth Imre</v>
      </c>
      <c r="N28" s="80">
        <v>2</v>
      </c>
      <c r="O28" s="81" t="s">
        <v>100</v>
      </c>
      <c r="P28" s="80">
        <v>0</v>
      </c>
      <c r="R28" s="67" t="str">
        <f>($A$6)</f>
        <v>Böcskei Barnabás</v>
      </c>
      <c r="S28" s="67"/>
      <c r="V28" s="67"/>
      <c r="Z28" s="67"/>
      <c r="AA28" s="104"/>
      <c r="AB28" s="81"/>
      <c r="AC28" s="104"/>
      <c r="AE28" s="67"/>
      <c r="AF28" s="67"/>
      <c r="AG28" s="67"/>
      <c r="AH28" s="67"/>
      <c r="AI28" s="67"/>
      <c r="AJ28" s="67"/>
      <c r="AL28" s="67"/>
      <c r="AM28" s="67"/>
      <c r="AN28" s="67"/>
      <c r="AO28" s="67"/>
      <c r="AQ28" s="83"/>
    </row>
    <row r="29" spans="1:44" ht="21" x14ac:dyDescent="0.4">
      <c r="A29" s="68"/>
      <c r="B29" s="84"/>
      <c r="D29" s="77"/>
      <c r="E29" s="67"/>
      <c r="F29" s="67"/>
      <c r="G29" s="67"/>
      <c r="H29" s="67"/>
      <c r="I29" s="67"/>
      <c r="J29" s="67"/>
      <c r="L29" s="101" t="str">
        <f>($A$5)</f>
        <v>Koczor János</v>
      </c>
      <c r="N29" s="80">
        <v>6</v>
      </c>
      <c r="O29" s="81" t="s">
        <v>100</v>
      </c>
      <c r="P29" s="80">
        <v>0</v>
      </c>
      <c r="Q29" s="67"/>
      <c r="R29" s="67" t="str">
        <f>($A$10)</f>
        <v>Horváth Sándor</v>
      </c>
      <c r="S29" s="67"/>
      <c r="V29" s="67"/>
      <c r="Z29" s="67"/>
      <c r="AA29" s="78"/>
      <c r="AB29" s="78"/>
      <c r="AC29" s="78"/>
      <c r="AE29" s="67"/>
      <c r="AF29" s="67"/>
      <c r="AG29" s="67"/>
      <c r="AH29" s="67"/>
      <c r="AI29" s="67"/>
      <c r="AJ29" s="67"/>
      <c r="AL29" s="67"/>
      <c r="AM29" s="67"/>
      <c r="AN29" s="67"/>
      <c r="AO29" s="67"/>
      <c r="AQ29" s="83"/>
      <c r="AR29" s="67"/>
    </row>
    <row r="30" spans="1:44" ht="21" x14ac:dyDescent="0.4">
      <c r="A30" s="68"/>
      <c r="B30" s="84"/>
      <c r="E30" s="67"/>
      <c r="F30" s="67"/>
      <c r="G30" s="67"/>
      <c r="H30" s="67"/>
      <c r="I30" s="67"/>
      <c r="J30" s="67"/>
      <c r="L30" s="101" t="str">
        <f>($A$8)</f>
        <v>Gyozsán Zoltán</v>
      </c>
      <c r="N30" s="80">
        <v>0</v>
      </c>
      <c r="O30" s="81" t="s">
        <v>100</v>
      </c>
      <c r="P30" s="80">
        <v>1</v>
      </c>
      <c r="R30" s="67" t="str">
        <f>($A$9)</f>
        <v>Theodos Sándor</v>
      </c>
      <c r="S30" s="67"/>
      <c r="V30" s="67"/>
      <c r="Z30" s="67"/>
      <c r="AA30" s="104"/>
      <c r="AB30" s="81"/>
      <c r="AC30" s="104"/>
      <c r="AE30" s="67"/>
      <c r="AF30" s="67"/>
      <c r="AG30" s="67"/>
      <c r="AH30" s="67"/>
      <c r="AI30" s="67"/>
      <c r="AJ30" s="67"/>
      <c r="AL30" s="67"/>
      <c r="AM30" s="67"/>
      <c r="AN30" s="67"/>
      <c r="AO30" s="67"/>
      <c r="AQ30" s="83"/>
    </row>
    <row r="31" spans="1:44" ht="3.75" customHeight="1" x14ac:dyDescent="0.4">
      <c r="A31" s="68"/>
      <c r="B31" s="84"/>
      <c r="C31" s="85"/>
      <c r="D31" s="86"/>
      <c r="E31" s="84"/>
      <c r="F31" s="84"/>
      <c r="G31" s="84"/>
      <c r="H31" s="84"/>
      <c r="I31" s="84"/>
      <c r="J31" s="84"/>
      <c r="K31" s="87"/>
      <c r="L31" s="87"/>
      <c r="M31" s="87"/>
      <c r="N31" s="84"/>
      <c r="O31" s="102"/>
      <c r="P31" s="103"/>
      <c r="Q31" s="102"/>
      <c r="R31" s="84"/>
      <c r="S31" s="84"/>
      <c r="T31" s="87"/>
      <c r="U31" s="87"/>
      <c r="V31" s="84"/>
      <c r="W31" s="87"/>
      <c r="X31" s="87"/>
      <c r="Y31" s="87"/>
      <c r="Z31" s="84"/>
      <c r="AA31" s="102"/>
      <c r="AB31" s="103"/>
      <c r="AC31" s="102"/>
      <c r="AD31" s="87"/>
      <c r="AE31" s="84"/>
      <c r="AF31" s="84"/>
      <c r="AG31" s="84"/>
    </row>
    <row r="32" spans="1:44" s="67" customFormat="1" ht="24.6" x14ac:dyDescent="0.4">
      <c r="A32" s="75">
        <v>5</v>
      </c>
      <c r="B32" s="76"/>
      <c r="D32" s="77"/>
      <c r="K32" s="78"/>
      <c r="L32" s="101" t="str">
        <f>($A$3)</f>
        <v>Fülöp Elemér</v>
      </c>
      <c r="M32" s="78"/>
      <c r="N32" s="80">
        <v>2</v>
      </c>
      <c r="O32" s="81" t="s">
        <v>100</v>
      </c>
      <c r="P32" s="80">
        <v>0</v>
      </c>
      <c r="R32" s="67" t="str">
        <f>($A$6)</f>
        <v>Böcskei Barnabás</v>
      </c>
      <c r="W32" s="78"/>
      <c r="X32" s="78"/>
      <c r="Y32" s="78"/>
      <c r="AQ32" s="83"/>
    </row>
    <row r="33" spans="1:44" ht="21" x14ac:dyDescent="0.4">
      <c r="A33" s="68"/>
      <c r="B33" s="84"/>
      <c r="E33" s="67"/>
      <c r="F33" s="67"/>
      <c r="G33" s="67"/>
      <c r="H33" s="67"/>
      <c r="I33" s="67"/>
      <c r="J33" s="67"/>
      <c r="L33" s="101" t="str">
        <f>($A$4)</f>
        <v>Horváth Imre</v>
      </c>
      <c r="N33" s="80">
        <v>2</v>
      </c>
      <c r="O33" s="81" t="s">
        <v>100</v>
      </c>
      <c r="P33" s="80">
        <v>1</v>
      </c>
      <c r="R33" s="67" t="str">
        <f>($A$5)</f>
        <v>Koczor János</v>
      </c>
      <c r="S33" s="67"/>
      <c r="V33" s="67"/>
      <c r="Z33" s="67"/>
      <c r="AA33" s="104"/>
      <c r="AB33" s="81"/>
      <c r="AC33" s="104"/>
      <c r="AE33" s="67"/>
      <c r="AF33" s="67"/>
      <c r="AG33" s="67"/>
      <c r="AH33" s="67"/>
      <c r="AI33" s="67"/>
      <c r="AJ33" s="67"/>
      <c r="AL33" s="67"/>
      <c r="AM33" s="67"/>
      <c r="AN33" s="67"/>
      <c r="AO33" s="67"/>
      <c r="AQ33" s="83"/>
    </row>
    <row r="34" spans="1:44" ht="21" x14ac:dyDescent="0.4">
      <c r="A34" s="68"/>
      <c r="B34" s="84"/>
      <c r="D34" s="77"/>
      <c r="E34" s="67"/>
      <c r="F34" s="67"/>
      <c r="G34" s="67"/>
      <c r="H34" s="67"/>
      <c r="I34" s="67"/>
      <c r="J34" s="67"/>
      <c r="L34" s="101" t="str">
        <f>($A$7)</f>
        <v>Csekei Zoltán</v>
      </c>
      <c r="N34" s="80">
        <v>1</v>
      </c>
      <c r="O34" s="81" t="s">
        <v>100</v>
      </c>
      <c r="P34" s="80">
        <v>1</v>
      </c>
      <c r="Q34" s="67"/>
      <c r="R34" s="67" t="str">
        <f>($A$9)</f>
        <v>Theodos Sándor</v>
      </c>
      <c r="S34" s="67"/>
      <c r="V34" s="67"/>
      <c r="Z34" s="67"/>
      <c r="AA34" s="78"/>
      <c r="AB34" s="78"/>
      <c r="AC34" s="78"/>
      <c r="AE34" s="67"/>
      <c r="AF34" s="67"/>
      <c r="AG34" s="67"/>
      <c r="AH34" s="67"/>
      <c r="AI34" s="67"/>
      <c r="AJ34" s="67"/>
      <c r="AL34" s="67"/>
      <c r="AM34" s="67"/>
      <c r="AN34" s="67"/>
      <c r="AO34" s="67"/>
      <c r="AQ34" s="83"/>
      <c r="AR34" s="67"/>
    </row>
    <row r="35" spans="1:44" ht="21" x14ac:dyDescent="0.4">
      <c r="A35" s="68"/>
      <c r="B35" s="84"/>
      <c r="E35" s="67"/>
      <c r="F35" s="67"/>
      <c r="G35" s="67"/>
      <c r="H35" s="67"/>
      <c r="I35" s="67"/>
      <c r="J35" s="67"/>
      <c r="L35" s="101" t="str">
        <f>($A$8)</f>
        <v>Gyozsán Zoltán</v>
      </c>
      <c r="N35" s="80">
        <v>0</v>
      </c>
      <c r="O35" s="81" t="s">
        <v>100</v>
      </c>
      <c r="P35" s="80">
        <v>3</v>
      </c>
      <c r="R35" s="67" t="str">
        <f>($A$10)</f>
        <v>Horváth Sándor</v>
      </c>
      <c r="S35" s="67"/>
      <c r="V35" s="67"/>
      <c r="Z35" s="67"/>
      <c r="AA35" s="104"/>
      <c r="AB35" s="81"/>
      <c r="AC35" s="104"/>
      <c r="AE35" s="67"/>
      <c r="AF35" s="67"/>
      <c r="AG35" s="67"/>
      <c r="AH35" s="67"/>
      <c r="AI35" s="67"/>
      <c r="AJ35" s="67"/>
      <c r="AL35" s="67"/>
      <c r="AM35" s="67"/>
      <c r="AN35" s="67"/>
      <c r="AO35" s="67"/>
      <c r="AQ35" s="83"/>
    </row>
    <row r="36" spans="1:44" ht="3.75" customHeight="1" x14ac:dyDescent="0.4">
      <c r="A36" s="68"/>
      <c r="B36" s="84"/>
      <c r="C36" s="85"/>
      <c r="D36" s="86"/>
      <c r="E36" s="84"/>
      <c r="F36" s="84"/>
      <c r="G36" s="84"/>
      <c r="H36" s="84"/>
      <c r="I36" s="84"/>
      <c r="J36" s="84"/>
      <c r="K36" s="87"/>
      <c r="L36" s="87"/>
      <c r="M36" s="87"/>
      <c r="N36" s="84"/>
      <c r="O36" s="102"/>
      <c r="P36" s="103"/>
      <c r="Q36" s="102"/>
      <c r="R36" s="84"/>
      <c r="S36" s="84"/>
      <c r="T36" s="87"/>
      <c r="U36" s="87"/>
      <c r="V36" s="84"/>
      <c r="W36" s="87"/>
      <c r="X36" s="87"/>
      <c r="Y36" s="87"/>
      <c r="Z36" s="84"/>
      <c r="AA36" s="102"/>
      <c r="AB36" s="103"/>
      <c r="AC36" s="102"/>
      <c r="AD36" s="87"/>
      <c r="AE36" s="84"/>
      <c r="AF36" s="84"/>
      <c r="AG36" s="84"/>
    </row>
    <row r="37" spans="1:44" s="67" customFormat="1" ht="24.6" x14ac:dyDescent="0.4">
      <c r="A37" s="75">
        <v>6</v>
      </c>
      <c r="B37" s="76"/>
      <c r="D37" s="77"/>
      <c r="K37" s="78"/>
      <c r="L37" s="101" t="str">
        <f>($A$3)</f>
        <v>Fülöp Elemér</v>
      </c>
      <c r="M37" s="78"/>
      <c r="N37" s="80">
        <v>1</v>
      </c>
      <c r="O37" s="81" t="s">
        <v>100</v>
      </c>
      <c r="P37" s="80">
        <v>1</v>
      </c>
      <c r="R37" s="67" t="str">
        <f>($A$5)</f>
        <v>Koczor János</v>
      </c>
      <c r="W37" s="78"/>
      <c r="X37" s="78"/>
      <c r="Y37" s="78"/>
      <c r="AQ37" s="83"/>
    </row>
    <row r="38" spans="1:44" ht="21" x14ac:dyDescent="0.4">
      <c r="A38" s="68"/>
      <c r="B38" s="84"/>
      <c r="E38" s="67"/>
      <c r="F38" s="67"/>
      <c r="G38" s="67"/>
      <c r="H38" s="67"/>
      <c r="I38" s="67"/>
      <c r="J38" s="67"/>
      <c r="L38" s="101" t="str">
        <f>($A$4)</f>
        <v>Horváth Imre</v>
      </c>
      <c r="N38" s="80">
        <v>0</v>
      </c>
      <c r="O38" s="81" t="s">
        <v>100</v>
      </c>
      <c r="P38" s="80">
        <v>1</v>
      </c>
      <c r="R38" s="67" t="str">
        <f>($A$10)</f>
        <v>Horváth Sándor</v>
      </c>
      <c r="S38" s="67"/>
      <c r="V38" s="67"/>
      <c r="Z38" s="67"/>
      <c r="AA38" s="104"/>
      <c r="AB38" s="81" t="s">
        <v>115</v>
      </c>
      <c r="AC38" s="104"/>
      <c r="AE38" s="67"/>
      <c r="AF38" s="67"/>
      <c r="AG38" s="67"/>
      <c r="AH38" s="67"/>
      <c r="AI38" s="67"/>
      <c r="AJ38" s="67"/>
      <c r="AL38" s="67"/>
      <c r="AM38" s="67"/>
      <c r="AN38" s="67"/>
      <c r="AO38" s="67"/>
      <c r="AQ38" s="83"/>
    </row>
    <row r="39" spans="1:44" ht="21" x14ac:dyDescent="0.4">
      <c r="A39" s="68"/>
      <c r="B39" s="84"/>
      <c r="D39" s="77"/>
      <c r="E39" s="67"/>
      <c r="F39" s="67"/>
      <c r="G39" s="67"/>
      <c r="H39" s="67"/>
      <c r="I39" s="67"/>
      <c r="J39" s="67"/>
      <c r="L39" s="101" t="str">
        <f>($A$6)</f>
        <v>Böcskei Barnabás</v>
      </c>
      <c r="N39" s="80">
        <v>1</v>
      </c>
      <c r="O39" s="81" t="s">
        <v>100</v>
      </c>
      <c r="P39" s="80">
        <v>1</v>
      </c>
      <c r="Q39" s="67"/>
      <c r="R39" s="67" t="str">
        <f>($A$9)</f>
        <v>Theodos Sándor</v>
      </c>
      <c r="S39" s="67"/>
      <c r="V39" s="67"/>
      <c r="Z39" s="67"/>
      <c r="AA39" s="78"/>
      <c r="AB39" s="78"/>
      <c r="AC39" s="78"/>
      <c r="AE39" s="67"/>
      <c r="AF39" s="67"/>
      <c r="AG39" s="67"/>
      <c r="AH39" s="67"/>
      <c r="AI39" s="67"/>
      <c r="AJ39" s="67"/>
      <c r="AL39" s="67"/>
      <c r="AM39" s="67"/>
      <c r="AN39" s="67"/>
      <c r="AO39" s="67"/>
      <c r="AQ39" s="83"/>
      <c r="AR39" s="67"/>
    </row>
    <row r="40" spans="1:44" ht="21" x14ac:dyDescent="0.4">
      <c r="A40" s="68"/>
      <c r="B40" s="84"/>
      <c r="E40" s="67"/>
      <c r="F40" s="67"/>
      <c r="G40" s="67"/>
      <c r="H40" s="67"/>
      <c r="I40" s="67"/>
      <c r="J40" s="67"/>
      <c r="L40" s="101" t="str">
        <f>($A$7)</f>
        <v>Csekei Zoltán</v>
      </c>
      <c r="N40" s="80">
        <v>0</v>
      </c>
      <c r="O40" s="81" t="s">
        <v>100</v>
      </c>
      <c r="P40" s="80">
        <v>1</v>
      </c>
      <c r="R40" s="67" t="str">
        <f>($A$8)</f>
        <v>Gyozsán Zoltán</v>
      </c>
      <c r="S40" s="67"/>
      <c r="V40" s="67"/>
      <c r="Z40" s="67"/>
      <c r="AA40" s="104"/>
      <c r="AB40" s="81"/>
      <c r="AC40" s="104"/>
      <c r="AE40" s="67"/>
      <c r="AF40" s="67"/>
      <c r="AG40" s="67"/>
      <c r="AH40" s="67"/>
      <c r="AI40" s="67"/>
      <c r="AJ40" s="67"/>
      <c r="AL40" s="67"/>
      <c r="AM40" s="67"/>
      <c r="AN40" s="67"/>
      <c r="AO40" s="67"/>
      <c r="AQ40" s="83"/>
    </row>
    <row r="41" spans="1:44" ht="3.75" customHeight="1" x14ac:dyDescent="0.4">
      <c r="A41" s="68"/>
      <c r="B41" s="84"/>
      <c r="C41" s="85"/>
      <c r="D41" s="86"/>
      <c r="E41" s="84"/>
      <c r="F41" s="84"/>
      <c r="G41" s="84"/>
      <c r="H41" s="84"/>
      <c r="I41" s="84"/>
      <c r="J41" s="84"/>
      <c r="K41" s="87"/>
      <c r="L41" s="87"/>
      <c r="M41" s="87"/>
      <c r="N41" s="84"/>
      <c r="O41" s="102"/>
      <c r="P41" s="103"/>
      <c r="Q41" s="102"/>
      <c r="R41" s="84"/>
      <c r="S41" s="84"/>
      <c r="T41" s="87"/>
      <c r="U41" s="87"/>
      <c r="V41" s="84"/>
      <c r="W41" s="87"/>
      <c r="X41" s="87"/>
      <c r="Y41" s="87"/>
      <c r="Z41" s="84"/>
      <c r="AA41" s="102"/>
      <c r="AB41" s="103"/>
      <c r="AC41" s="102"/>
      <c r="AD41" s="87"/>
      <c r="AE41" s="84"/>
      <c r="AF41" s="84"/>
      <c r="AG41" s="84"/>
    </row>
    <row r="42" spans="1:44" s="67" customFormat="1" ht="24.6" x14ac:dyDescent="0.4">
      <c r="A42" s="75">
        <v>7</v>
      </c>
      <c r="B42" s="76"/>
      <c r="D42" s="77"/>
      <c r="K42" s="78"/>
      <c r="L42" s="101" t="str">
        <f>($A$3)</f>
        <v>Fülöp Elemér</v>
      </c>
      <c r="M42" s="78"/>
      <c r="N42" s="80">
        <v>0</v>
      </c>
      <c r="O42" s="81" t="s">
        <v>100</v>
      </c>
      <c r="P42" s="80">
        <v>0</v>
      </c>
      <c r="R42" s="67" t="str">
        <f>($A$4)</f>
        <v>Horváth Imre</v>
      </c>
      <c r="W42" s="78"/>
      <c r="X42" s="78"/>
      <c r="Y42" s="78"/>
      <c r="AQ42" s="83"/>
    </row>
    <row r="43" spans="1:44" ht="21" x14ac:dyDescent="0.4">
      <c r="A43" s="68"/>
      <c r="B43" s="84"/>
      <c r="E43" s="67"/>
      <c r="F43" s="67"/>
      <c r="G43" s="67"/>
      <c r="H43" s="67"/>
      <c r="I43" s="67"/>
      <c r="J43" s="67"/>
      <c r="L43" s="101" t="str">
        <f>($A$5)</f>
        <v>Koczor János</v>
      </c>
      <c r="N43" s="80">
        <v>1</v>
      </c>
      <c r="O43" s="81" t="s">
        <v>100</v>
      </c>
      <c r="P43" s="80">
        <v>0</v>
      </c>
      <c r="R43" s="67" t="str">
        <f>($A$9)</f>
        <v>Theodos Sándor</v>
      </c>
      <c r="S43" s="67"/>
      <c r="V43" s="67"/>
      <c r="Z43" s="67"/>
      <c r="AA43" s="104"/>
      <c r="AB43" s="81"/>
      <c r="AC43" s="104"/>
      <c r="AE43" s="67"/>
      <c r="AF43" s="67"/>
      <c r="AG43" s="67"/>
      <c r="AH43" s="67"/>
      <c r="AI43" s="67"/>
      <c r="AJ43" s="67"/>
      <c r="AL43" s="67"/>
      <c r="AM43" s="67"/>
      <c r="AN43" s="67"/>
      <c r="AO43" s="67"/>
      <c r="AQ43" s="83"/>
    </row>
    <row r="44" spans="1:44" ht="21" x14ac:dyDescent="0.4">
      <c r="A44" s="68"/>
      <c r="B44" s="84"/>
      <c r="D44" s="77"/>
      <c r="E44" s="67"/>
      <c r="F44" s="67"/>
      <c r="G44" s="67"/>
      <c r="H44" s="67"/>
      <c r="I44" s="67"/>
      <c r="J44" s="67"/>
      <c r="L44" s="101" t="str">
        <f>($A$6)</f>
        <v>Böcskei Barnabás</v>
      </c>
      <c r="N44" s="80">
        <v>1</v>
      </c>
      <c r="O44" s="81" t="s">
        <v>100</v>
      </c>
      <c r="P44" s="80">
        <v>2</v>
      </c>
      <c r="Q44" s="67"/>
      <c r="R44" s="67" t="str">
        <f>($A$8)</f>
        <v>Gyozsán Zoltán</v>
      </c>
      <c r="S44" s="67"/>
      <c r="V44" s="67"/>
      <c r="Z44" s="67"/>
      <c r="AA44" s="78"/>
      <c r="AB44" s="78"/>
      <c r="AC44" s="78"/>
      <c r="AE44" s="67"/>
      <c r="AF44" s="67"/>
      <c r="AG44" s="67"/>
      <c r="AH44" s="67"/>
      <c r="AI44" s="67"/>
      <c r="AJ44" s="67"/>
      <c r="AL44" s="67"/>
      <c r="AM44" s="67"/>
      <c r="AN44" s="67"/>
      <c r="AO44" s="67"/>
      <c r="AQ44" s="83"/>
      <c r="AR44" s="67"/>
    </row>
    <row r="45" spans="1:44" ht="21" x14ac:dyDescent="0.4">
      <c r="A45" s="68"/>
      <c r="B45" s="84"/>
      <c r="E45" s="67"/>
      <c r="F45" s="67"/>
      <c r="G45" s="67"/>
      <c r="H45" s="67"/>
      <c r="I45" s="67"/>
      <c r="J45" s="67"/>
      <c r="L45" s="101" t="str">
        <f>($A$7)</f>
        <v>Csekei Zoltán</v>
      </c>
      <c r="N45" s="80">
        <v>2</v>
      </c>
      <c r="O45" s="81" t="s">
        <v>100</v>
      </c>
      <c r="P45" s="80">
        <v>1</v>
      </c>
      <c r="R45" s="67" t="str">
        <f>($A$10)</f>
        <v>Horváth Sándor</v>
      </c>
      <c r="S45" s="67"/>
      <c r="V45" s="67"/>
      <c r="Z45" s="67"/>
      <c r="AA45" s="104"/>
      <c r="AB45" s="81"/>
      <c r="AC45" s="104"/>
      <c r="AE45" s="67"/>
      <c r="AF45" s="67"/>
      <c r="AG45" s="67"/>
      <c r="AH45" s="67"/>
      <c r="AI45" s="67"/>
      <c r="AJ45" s="67"/>
      <c r="AL45" s="67"/>
      <c r="AM45" s="67"/>
      <c r="AN45" s="67"/>
      <c r="AO45" s="67"/>
      <c r="AQ45" s="83"/>
    </row>
    <row r="46" spans="1:44" ht="3.75" customHeight="1" x14ac:dyDescent="0.4">
      <c r="A46" s="68"/>
      <c r="B46" s="84"/>
      <c r="C46" s="85"/>
      <c r="D46" s="86"/>
      <c r="E46" s="84"/>
      <c r="F46" s="84"/>
      <c r="G46" s="84"/>
      <c r="H46" s="84"/>
      <c r="I46" s="84"/>
      <c r="J46" s="84"/>
      <c r="K46" s="87"/>
      <c r="L46" s="87"/>
      <c r="M46" s="87"/>
      <c r="N46" s="84"/>
      <c r="O46" s="102"/>
      <c r="P46" s="103"/>
      <c r="Q46" s="102"/>
      <c r="R46" s="84"/>
      <c r="S46" s="84"/>
      <c r="T46" s="87"/>
      <c r="U46" s="87"/>
      <c r="V46" s="84"/>
      <c r="W46" s="87"/>
      <c r="X46" s="87"/>
      <c r="Y46" s="87"/>
      <c r="Z46" s="84"/>
      <c r="AA46" s="102"/>
      <c r="AB46" s="103"/>
      <c r="AC46" s="102"/>
      <c r="AD46" s="87"/>
      <c r="AE46" s="84"/>
      <c r="AF46" s="84"/>
      <c r="AG46" s="84"/>
    </row>
  </sheetData>
  <mergeCells count="9">
    <mergeCell ref="AI1:AO1"/>
    <mergeCell ref="B2:E2"/>
    <mergeCell ref="F2:I2"/>
    <mergeCell ref="J2:M2"/>
    <mergeCell ref="N2:Q2"/>
    <mergeCell ref="R2:U2"/>
    <mergeCell ref="V2:Y2"/>
    <mergeCell ref="Z2:AC2"/>
    <mergeCell ref="AD2:AG2"/>
  </mergeCells>
  <conditionalFormatting sqref="E4:E10 I3 I5:I10 M3:M4 M6:M10 Q3:Q5 Q7:Q10 U3:U6 U8:U10 Y3:Y7 Y9:Y10 AC3:AC8 AC10 AG3:AG9">
    <cfRule type="cellIs" dxfId="29" priority="2" operator="equal">
      <formula>"g"</formula>
    </cfRule>
    <cfRule type="cellIs" dxfId="28" priority="3" operator="equal">
      <formula>"d"</formula>
    </cfRule>
    <cfRule type="cellIs" dxfId="27" priority="4" operator="equal">
      <formula>"v"</formula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Roman,Normál"&amp;12&amp;A</oddHeader>
    <oddFooter>&amp;C&amp;"Times New Roman,Normál"&amp;12Oldal &amp;P</oddFooter>
  </headerFooter>
  <rowBreaks count="1" manualBreakCount="1">
    <brk id="26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46"/>
  <sheetViews>
    <sheetView zoomScale="110" zoomScaleNormal="110" workbookViewId="0">
      <selection activeCell="AT1" sqref="AT1"/>
    </sheetView>
  </sheetViews>
  <sheetFormatPr defaultRowHeight="13.2" x14ac:dyDescent="0.25"/>
  <cols>
    <col min="1" max="1" width="25.5546875" customWidth="1"/>
    <col min="2" max="8" width="2.6640625" customWidth="1"/>
    <col min="9" max="9" width="3" customWidth="1"/>
    <col min="10" max="33" width="2.6640625" customWidth="1"/>
    <col min="34" max="34" width="1.33203125" customWidth="1"/>
    <col min="35" max="38" width="2.6640625" customWidth="1"/>
    <col min="39" max="40" width="3.44140625" customWidth="1"/>
    <col min="41" max="41" width="3.5546875" customWidth="1"/>
    <col min="42" max="42" width="0.6640625" customWidth="1"/>
    <col min="43" max="43" width="2.6640625" customWidth="1"/>
    <col min="44" max="44" width="0.88671875" customWidth="1"/>
    <col min="45" max="45" width="11.5546875"/>
    <col min="46" max="1025" width="2.6640625" customWidth="1"/>
  </cols>
  <sheetData>
    <row r="1" spans="1:45" ht="15.6" x14ac:dyDescent="0.3">
      <c r="A1" s="17" t="s">
        <v>114</v>
      </c>
      <c r="B1" s="18"/>
      <c r="AI1" s="5">
        <v>43638</v>
      </c>
      <c r="AJ1" s="5"/>
      <c r="AK1" s="5"/>
      <c r="AL1" s="5"/>
      <c r="AM1" s="5"/>
      <c r="AN1" s="5"/>
      <c r="AO1" s="5"/>
      <c r="AQ1" s="19"/>
      <c r="AR1" s="20"/>
    </row>
    <row r="2" spans="1:45" ht="50.4" customHeight="1" x14ac:dyDescent="0.25">
      <c r="A2" s="21" t="s">
        <v>1</v>
      </c>
      <c r="B2" s="4" t="str">
        <f>(A3)</f>
        <v>Bottyán Zoltán</v>
      </c>
      <c r="C2" s="4"/>
      <c r="D2" s="4"/>
      <c r="E2" s="4"/>
      <c r="F2" s="2" t="str">
        <f>(A4)</f>
        <v>Debreczy István</v>
      </c>
      <c r="G2" s="2"/>
      <c r="H2" s="2"/>
      <c r="I2" s="2"/>
      <c r="J2" s="3" t="str">
        <f>(A5)</f>
        <v xml:space="preserve">Gyenes Gábor </v>
      </c>
      <c r="K2" s="3"/>
      <c r="L2" s="3"/>
      <c r="M2" s="3"/>
      <c r="N2" s="3" t="str">
        <f>(A6)</f>
        <v>Potocki János</v>
      </c>
      <c r="O2" s="3"/>
      <c r="P2" s="3"/>
      <c r="Q2" s="3"/>
      <c r="R2" s="3" t="str">
        <f>(A7)</f>
        <v>Kondor Balázs</v>
      </c>
      <c r="S2" s="3"/>
      <c r="T2" s="3"/>
      <c r="U2" s="3"/>
      <c r="V2" s="3" t="str">
        <f>(A8)</f>
        <v>Serák György</v>
      </c>
      <c r="W2" s="3"/>
      <c r="X2" s="3"/>
      <c r="Y2" s="3"/>
      <c r="Z2" s="3" t="str">
        <f>(A9)</f>
        <v>Németh István</v>
      </c>
      <c r="AA2" s="3"/>
      <c r="AB2" s="3"/>
      <c r="AC2" s="3"/>
      <c r="AD2" s="3" t="str">
        <f>(A10)</f>
        <v>Németh Antal</v>
      </c>
      <c r="AE2" s="3"/>
      <c r="AF2" s="3"/>
      <c r="AG2" s="3"/>
      <c r="AH2" s="22"/>
      <c r="AI2" s="96" t="s">
        <v>91</v>
      </c>
      <c r="AJ2" s="24" t="s">
        <v>92</v>
      </c>
      <c r="AK2" s="24" t="s">
        <v>93</v>
      </c>
      <c r="AL2" s="24" t="s">
        <v>94</v>
      </c>
      <c r="AM2" s="24" t="s">
        <v>95</v>
      </c>
      <c r="AN2" s="24" t="s">
        <v>96</v>
      </c>
      <c r="AO2" s="97" t="s">
        <v>97</v>
      </c>
      <c r="AQ2" s="27" t="s">
        <v>98</v>
      </c>
      <c r="AR2" s="98"/>
      <c r="AS2" s="29" t="s">
        <v>99</v>
      </c>
    </row>
    <row r="3" spans="1:45" ht="15.6" x14ac:dyDescent="0.3">
      <c r="A3" s="30" t="s">
        <v>70</v>
      </c>
      <c r="B3" s="31"/>
      <c r="C3" s="32"/>
      <c r="D3" s="32"/>
      <c r="E3" s="32"/>
      <c r="F3" s="33">
        <v>7</v>
      </c>
      <c r="G3" s="47">
        <f>(N42)</f>
        <v>0</v>
      </c>
      <c r="H3" s="47">
        <f>(P42)</f>
        <v>0</v>
      </c>
      <c r="I3" s="35" t="str">
        <f>IF(G3=".","-",IF(G3&gt;H3,"g",IF(G3=H3,"d","v")))</f>
        <v>d</v>
      </c>
      <c r="J3" s="33">
        <v>6</v>
      </c>
      <c r="K3" s="34">
        <f>(N37)</f>
        <v>2</v>
      </c>
      <c r="L3" s="34">
        <f>(P37)</f>
        <v>2</v>
      </c>
      <c r="M3" s="35" t="str">
        <f>IF(K3=".","-",IF(K3&gt;L3,"g",IF(K3=L3,"d","v")))</f>
        <v>d</v>
      </c>
      <c r="N3" s="33">
        <v>5</v>
      </c>
      <c r="O3" s="34">
        <f>(N32)</f>
        <v>0</v>
      </c>
      <c r="P3" s="34">
        <f>(P32)</f>
        <v>1</v>
      </c>
      <c r="Q3" s="35" t="str">
        <f>IF(O3=".","-",IF(O3&gt;P3,"g",IF(O3=P3,"d","v")))</f>
        <v>v</v>
      </c>
      <c r="R3" s="33">
        <v>4</v>
      </c>
      <c r="S3" s="34">
        <f>(N27)</f>
        <v>0</v>
      </c>
      <c r="T3" s="34">
        <f>(P27)</f>
        <v>0</v>
      </c>
      <c r="U3" s="35" t="str">
        <f>IF(S3=".","-",IF(S3&gt;T3,"g",IF(S3=T3,"d","v")))</f>
        <v>d</v>
      </c>
      <c r="V3" s="33">
        <v>3</v>
      </c>
      <c r="W3" s="34">
        <f>(N22)</f>
        <v>2</v>
      </c>
      <c r="X3" s="34">
        <f>(P22)</f>
        <v>0</v>
      </c>
      <c r="Y3" s="35" t="str">
        <f>IF(W3=".","-",IF(W3&gt;X3,"g",IF(W3=X3,"d","v")))</f>
        <v>g</v>
      </c>
      <c r="Z3" s="33">
        <v>2</v>
      </c>
      <c r="AA3" s="34">
        <f>(N17)</f>
        <v>3</v>
      </c>
      <c r="AB3" s="34">
        <f>(P17)</f>
        <v>1</v>
      </c>
      <c r="AC3" s="35" t="str">
        <f t="shared" ref="AC3:AC8" si="0">IF(AA3=".","-",IF(AA3&gt;AB3,"g",IF(AA3=AB3,"d","v")))</f>
        <v>g</v>
      </c>
      <c r="AD3" s="33">
        <v>1</v>
      </c>
      <c r="AE3" s="34">
        <f>(N12)</f>
        <v>3</v>
      </c>
      <c r="AF3" s="34">
        <f>(P12)</f>
        <v>1</v>
      </c>
      <c r="AG3" s="35" t="str">
        <f t="shared" ref="AG3:AG9" si="1">IF(AE3=".","-",IF(AE3&gt;AF3,"g",IF(AE3=AF3,"d","v")))</f>
        <v>g</v>
      </c>
      <c r="AH3" s="36"/>
      <c r="AI3" s="37">
        <f t="shared" ref="AI3:AI10" si="2">SUM(AJ3:AL3)</f>
        <v>7</v>
      </c>
      <c r="AJ3" s="38">
        <f t="shared" ref="AJ3:AJ10" si="3">COUNTIF(B3:AG3,"g")</f>
        <v>3</v>
      </c>
      <c r="AK3" s="38">
        <f t="shared" ref="AK3:AK10" si="4">COUNTIF(B3:AG3,"d")</f>
        <v>3</v>
      </c>
      <c r="AL3" s="38">
        <f t="shared" ref="AL3:AL10" si="5">COUNTIF(B3:AG3,"v")</f>
        <v>1</v>
      </c>
      <c r="AM3" s="39">
        <f>SUM(IF(G3&lt;&gt;".",G3)+IF(K3&lt;&gt;".",K3)+IF(O3&lt;&gt;".",O3)+IF(S3&lt;&gt;".",S3)+IF(W3&lt;&gt;".",W3)+IF(AA3&lt;&gt;".",AA3)+IF(AE3&lt;&gt;".",AE3))</f>
        <v>10</v>
      </c>
      <c r="AN3" s="39">
        <f>SUM(IF(H3&lt;&gt;".",H3)+IF(L3&lt;&gt;".",L3)+IF(P3&lt;&gt;".",P3)+IF(T3&lt;&gt;".",T3)+IF(X3&lt;&gt;".",X3)+IF(AB3&lt;&gt;".",AB3)+IF(AF3&lt;&gt;".",AF3))</f>
        <v>5</v>
      </c>
      <c r="AO3" s="40">
        <f t="shared" ref="AO3:AO10" si="6">SUM(AJ3*3+AK3*1)</f>
        <v>12</v>
      </c>
      <c r="AP3" s="67"/>
      <c r="AQ3" s="42">
        <f t="shared" ref="AQ3:AQ10" si="7">RANK(AO3,$AO$3:$AO$10,0)</f>
        <v>3</v>
      </c>
      <c r="AR3" s="99"/>
      <c r="AS3" s="44">
        <f t="shared" ref="AS3:AS10" si="8">SUM(AM3-AN3)</f>
        <v>5</v>
      </c>
    </row>
    <row r="4" spans="1:45" ht="15.6" x14ac:dyDescent="0.3">
      <c r="A4" s="45" t="s">
        <v>67</v>
      </c>
      <c r="B4" s="46">
        <v>7</v>
      </c>
      <c r="C4" s="47">
        <f>(P42)</f>
        <v>0</v>
      </c>
      <c r="D4" s="47">
        <f>(N42)</f>
        <v>0</v>
      </c>
      <c r="E4" s="48" t="str">
        <f t="shared" ref="E4:E10" si="9">IF(C4=".","-",IF(C4&gt;D4,"g",IF(C4=D4,"d","v")))</f>
        <v>d</v>
      </c>
      <c r="F4" s="49"/>
      <c r="G4" s="50"/>
      <c r="H4" s="50"/>
      <c r="I4" s="50"/>
      <c r="J4" s="46">
        <v>5</v>
      </c>
      <c r="K4" s="47">
        <f>(N33)</f>
        <v>8</v>
      </c>
      <c r="L4" s="47">
        <f>(P33)</f>
        <v>2</v>
      </c>
      <c r="M4" s="48" t="str">
        <f>IF(K4=".","-",IF(K4&gt;L4,"g",IF(K4=L4,"d","v")))</f>
        <v>g</v>
      </c>
      <c r="N4" s="46">
        <v>4</v>
      </c>
      <c r="O4" s="47">
        <f>(N28)</f>
        <v>1</v>
      </c>
      <c r="P4" s="47">
        <f>(P28)</f>
        <v>0</v>
      </c>
      <c r="Q4" s="48" t="str">
        <f>IF(O4=".","-",IF(O4&gt;P4,"g",IF(O4=P4,"d","v")))</f>
        <v>g</v>
      </c>
      <c r="R4" s="46">
        <v>3</v>
      </c>
      <c r="S4" s="47">
        <f>(N23)</f>
        <v>3</v>
      </c>
      <c r="T4" s="47">
        <f>(P23)</f>
        <v>2</v>
      </c>
      <c r="U4" s="48" t="str">
        <f>IF(S4=".","-",IF(S4&gt;T4,"g",IF(S4=T4,"d","v")))</f>
        <v>g</v>
      </c>
      <c r="V4" s="46">
        <v>2</v>
      </c>
      <c r="W4" s="47">
        <f>(N18)</f>
        <v>1</v>
      </c>
      <c r="X4" s="47">
        <f>(P18)</f>
        <v>0</v>
      </c>
      <c r="Y4" s="48" t="str">
        <f>IF(W4=".","-",IF(W4&gt;X4,"g",IF(W4=X4,"d","v")))</f>
        <v>g</v>
      </c>
      <c r="Z4" s="46">
        <v>1</v>
      </c>
      <c r="AA4" s="47">
        <f>(N13)</f>
        <v>1</v>
      </c>
      <c r="AB4" s="47">
        <f>(P13)</f>
        <v>0</v>
      </c>
      <c r="AC4" s="48" t="str">
        <f t="shared" si="0"/>
        <v>g</v>
      </c>
      <c r="AD4" s="46">
        <v>6</v>
      </c>
      <c r="AE4" s="47">
        <f>(N38)</f>
        <v>2</v>
      </c>
      <c r="AF4" s="47">
        <f>(P38)</f>
        <v>1</v>
      </c>
      <c r="AG4" s="48" t="str">
        <f t="shared" si="1"/>
        <v>g</v>
      </c>
      <c r="AH4" s="51"/>
      <c r="AI4" s="52">
        <f t="shared" si="2"/>
        <v>7</v>
      </c>
      <c r="AJ4" s="53">
        <f t="shared" si="3"/>
        <v>6</v>
      </c>
      <c r="AK4" s="53">
        <f t="shared" si="4"/>
        <v>1</v>
      </c>
      <c r="AL4" s="53">
        <f t="shared" si="5"/>
        <v>0</v>
      </c>
      <c r="AM4" s="39">
        <f>SUM(IF(C4&lt;&gt;".",C4)+IF(K4&lt;&gt;".",K4)+IF(O4&lt;&gt;".",O4)+IF(S4&lt;&gt;".",S4)+IF(W4&lt;&gt;".",W4)+IF(AA4&lt;&gt;".",AA4)+IF(AE4&lt;&gt;".",AE4))</f>
        <v>16</v>
      </c>
      <c r="AN4" s="39">
        <f>SUM(IF(D4&lt;&gt;".",D4)+IF(L4&lt;&gt;".",L4)+IF(P4&lt;&gt;".",P4)+IF(T4&lt;&gt;".",T4)+IF(X4&lt;&gt;".",X4)+IF(AB4&lt;&gt;".",AB4)+IF(AF4&lt;&gt;".",AF4))</f>
        <v>5</v>
      </c>
      <c r="AO4" s="54">
        <f t="shared" si="6"/>
        <v>19</v>
      </c>
      <c r="AP4" s="67"/>
      <c r="AQ4" s="42">
        <f t="shared" si="7"/>
        <v>1</v>
      </c>
      <c r="AR4" s="99"/>
      <c r="AS4" s="44">
        <f t="shared" si="8"/>
        <v>11</v>
      </c>
    </row>
    <row r="5" spans="1:45" ht="15.6" x14ac:dyDescent="0.3">
      <c r="A5" s="45" t="s">
        <v>116</v>
      </c>
      <c r="B5" s="46">
        <v>6</v>
      </c>
      <c r="C5" s="47">
        <f>(P37)</f>
        <v>2</v>
      </c>
      <c r="D5" s="47">
        <f>(N37)</f>
        <v>2</v>
      </c>
      <c r="E5" s="48" t="str">
        <f t="shared" si="9"/>
        <v>d</v>
      </c>
      <c r="F5" s="46">
        <v>5</v>
      </c>
      <c r="G5" s="47">
        <f>(P33)</f>
        <v>2</v>
      </c>
      <c r="H5" s="47">
        <f>(N33)</f>
        <v>8</v>
      </c>
      <c r="I5" s="48" t="str">
        <f t="shared" ref="I5:I10" si="10">IF(G5=".","-",IF(G5&gt;H5,"g",IF(G5=H5,"d","v")))</f>
        <v>v</v>
      </c>
      <c r="J5" s="49"/>
      <c r="K5" s="50"/>
      <c r="L5" s="50"/>
      <c r="M5" s="50"/>
      <c r="N5" s="46">
        <v>3</v>
      </c>
      <c r="O5" s="47">
        <f>(N24)</f>
        <v>1</v>
      </c>
      <c r="P5" s="47">
        <f>(P24)</f>
        <v>0</v>
      </c>
      <c r="Q5" s="48" t="str">
        <f>IF(O5=".","-",IF(O5&gt;P5,"g",IF(O5=P5,"d","v")))</f>
        <v>g</v>
      </c>
      <c r="R5" s="46">
        <v>2</v>
      </c>
      <c r="S5" s="47">
        <f>(N19)</f>
        <v>0</v>
      </c>
      <c r="T5" s="47">
        <f>(P19)</f>
        <v>0</v>
      </c>
      <c r="U5" s="48" t="str">
        <f>IF(S5=".","-",IF(S5&gt;T5,"g",IF(S5=T5,"d","v")))</f>
        <v>d</v>
      </c>
      <c r="V5" s="46">
        <v>1</v>
      </c>
      <c r="W5" s="47">
        <f>(N14)</f>
        <v>2</v>
      </c>
      <c r="X5" s="47">
        <f>(P14)</f>
        <v>1</v>
      </c>
      <c r="Y5" s="48" t="str">
        <f>IF(W5=".","-",IF(W5&gt;X5,"g",IF(W5=X5,"d","v")))</f>
        <v>g</v>
      </c>
      <c r="Z5" s="46">
        <v>7</v>
      </c>
      <c r="AA5" s="47">
        <f>(N43)</f>
        <v>3</v>
      </c>
      <c r="AB5" s="47">
        <f>(P43)</f>
        <v>1</v>
      </c>
      <c r="AC5" s="48" t="str">
        <f t="shared" si="0"/>
        <v>g</v>
      </c>
      <c r="AD5" s="46">
        <v>4</v>
      </c>
      <c r="AE5" s="47">
        <f>(N29)</f>
        <v>1</v>
      </c>
      <c r="AF5" s="47">
        <f>(P29)</f>
        <v>0</v>
      </c>
      <c r="AG5" s="48" t="str">
        <f t="shared" si="1"/>
        <v>g</v>
      </c>
      <c r="AH5" s="51"/>
      <c r="AI5" s="52">
        <f t="shared" si="2"/>
        <v>7</v>
      </c>
      <c r="AJ5" s="53">
        <f t="shared" si="3"/>
        <v>4</v>
      </c>
      <c r="AK5" s="53">
        <f t="shared" si="4"/>
        <v>2</v>
      </c>
      <c r="AL5" s="53">
        <f t="shared" si="5"/>
        <v>1</v>
      </c>
      <c r="AM5" s="39">
        <f>SUM(IF(C5&lt;&gt;".",C5)+IF(G5&lt;&gt;".",G5)+IF(O5&lt;&gt;".",O5)+IF(S5&lt;&gt;".",S5)+IF(W5&lt;&gt;".",W5)+IF(AA5&lt;&gt;".",AA5)+IF(AE5&lt;&gt;".",AE5))</f>
        <v>11</v>
      </c>
      <c r="AN5" s="39">
        <f>SUM(IF(D5&lt;&gt;".",D5)+IF(H5&lt;&gt;".",H5)+IF(P5&lt;&gt;".",P5)+IF(T5&lt;&gt;".",T5)+IF(X5&lt;&gt;".",X5)+IF(AB5&lt;&gt;".",AB5)+IF(AF5&lt;&gt;".",AF5))</f>
        <v>12</v>
      </c>
      <c r="AO5" s="54">
        <f t="shared" si="6"/>
        <v>14</v>
      </c>
      <c r="AP5" s="67"/>
      <c r="AQ5" s="42">
        <f t="shared" si="7"/>
        <v>2</v>
      </c>
      <c r="AR5" s="99"/>
      <c r="AS5" s="44">
        <f t="shared" si="8"/>
        <v>-1</v>
      </c>
    </row>
    <row r="6" spans="1:45" ht="15.6" x14ac:dyDescent="0.3">
      <c r="A6" s="45" t="s">
        <v>33</v>
      </c>
      <c r="B6" s="46">
        <v>5</v>
      </c>
      <c r="C6" s="47">
        <f>(P32)</f>
        <v>1</v>
      </c>
      <c r="D6" s="47">
        <f>(N32)</f>
        <v>0</v>
      </c>
      <c r="E6" s="48" t="str">
        <f t="shared" si="9"/>
        <v>g</v>
      </c>
      <c r="F6" s="46">
        <v>4</v>
      </c>
      <c r="G6" s="47">
        <f>(P28)</f>
        <v>0</v>
      </c>
      <c r="H6" s="47">
        <f>(N28)</f>
        <v>1</v>
      </c>
      <c r="I6" s="48" t="str">
        <f t="shared" si="10"/>
        <v>v</v>
      </c>
      <c r="J6" s="46">
        <v>3</v>
      </c>
      <c r="K6" s="47">
        <f>(P24)</f>
        <v>0</v>
      </c>
      <c r="L6" s="47">
        <f>(N24)</f>
        <v>1</v>
      </c>
      <c r="M6" s="48" t="str">
        <f>IF(K6=".","-",IF(K6&gt;L6,"g",IF(K6=L6,"d","v")))</f>
        <v>v</v>
      </c>
      <c r="N6" s="49"/>
      <c r="O6" s="50"/>
      <c r="P6" s="50"/>
      <c r="Q6" s="50"/>
      <c r="R6" s="46">
        <v>1</v>
      </c>
      <c r="S6" s="47">
        <f>(N15)</f>
        <v>2</v>
      </c>
      <c r="T6" s="47">
        <f>(P15)</f>
        <v>1</v>
      </c>
      <c r="U6" s="48" t="str">
        <f>IF(S6=".","-",IF(S6&gt;T6,"g",IF(S6=T6,"d","v")))</f>
        <v>g</v>
      </c>
      <c r="V6" s="46">
        <v>7</v>
      </c>
      <c r="W6" s="47">
        <f>(N44)</f>
        <v>1</v>
      </c>
      <c r="X6" s="47">
        <f>(P44)</f>
        <v>1</v>
      </c>
      <c r="Y6" s="48" t="str">
        <f>IF(W6=".","-",IF(W6&gt;X6,"g",IF(W6=X6,"d","v")))</f>
        <v>d</v>
      </c>
      <c r="Z6" s="46">
        <v>6</v>
      </c>
      <c r="AA6" s="47">
        <f>(N39)</f>
        <v>1</v>
      </c>
      <c r="AB6" s="47">
        <f>(P39)</f>
        <v>0</v>
      </c>
      <c r="AC6" s="48" t="str">
        <f t="shared" si="0"/>
        <v>g</v>
      </c>
      <c r="AD6" s="46">
        <v>2</v>
      </c>
      <c r="AE6" s="47">
        <f>(N20)</f>
        <v>1</v>
      </c>
      <c r="AF6" s="47">
        <f>(P20)</f>
        <v>2</v>
      </c>
      <c r="AG6" s="48" t="str">
        <f t="shared" si="1"/>
        <v>v</v>
      </c>
      <c r="AH6" s="51"/>
      <c r="AI6" s="52">
        <f t="shared" si="2"/>
        <v>7</v>
      </c>
      <c r="AJ6" s="53">
        <f t="shared" si="3"/>
        <v>3</v>
      </c>
      <c r="AK6" s="53">
        <f t="shared" si="4"/>
        <v>1</v>
      </c>
      <c r="AL6" s="53">
        <f t="shared" si="5"/>
        <v>3</v>
      </c>
      <c r="AM6" s="39">
        <f>SUM(IF(C6&lt;&gt;".",C6)+IF(G6&lt;&gt;".",G6)+IF(K6&lt;&gt;".",K6)+IF(S6&lt;&gt;".",S6)+IF(W6&lt;&gt;".",W6)+IF(AA6&lt;&gt;".",AA6)+IF(AE6&lt;&gt;".",AE6))</f>
        <v>6</v>
      </c>
      <c r="AN6" s="39">
        <f>SUM(IF(D6&lt;&gt;".",D6)+IF(H6&lt;&gt;".",H6)+IF(L6&lt;&gt;".",L6)+IF(T6&lt;&gt;".",T6)+IF(X6&lt;&gt;".",X6)+IF(AB6&lt;&gt;".",AB6)+IF(AF6&lt;&gt;".",AF6))</f>
        <v>6</v>
      </c>
      <c r="AO6" s="54">
        <f t="shared" si="6"/>
        <v>10</v>
      </c>
      <c r="AP6" s="67"/>
      <c r="AQ6" s="42">
        <f t="shared" si="7"/>
        <v>4</v>
      </c>
      <c r="AR6" s="99"/>
      <c r="AS6" s="44">
        <f t="shared" si="8"/>
        <v>0</v>
      </c>
    </row>
    <row r="7" spans="1:45" ht="15.6" x14ac:dyDescent="0.3">
      <c r="A7" s="45" t="s">
        <v>89</v>
      </c>
      <c r="B7" s="46">
        <v>4</v>
      </c>
      <c r="C7" s="47">
        <f>(P27)</f>
        <v>0</v>
      </c>
      <c r="D7" s="47">
        <f>(N27)</f>
        <v>0</v>
      </c>
      <c r="E7" s="48" t="str">
        <f t="shared" si="9"/>
        <v>d</v>
      </c>
      <c r="F7" s="46">
        <v>3</v>
      </c>
      <c r="G7" s="47">
        <f>(P23)</f>
        <v>2</v>
      </c>
      <c r="H7" s="47">
        <f>(N23)</f>
        <v>3</v>
      </c>
      <c r="I7" s="48" t="str">
        <f t="shared" si="10"/>
        <v>v</v>
      </c>
      <c r="J7" s="46">
        <v>2</v>
      </c>
      <c r="K7" s="47">
        <f>(P19)</f>
        <v>0</v>
      </c>
      <c r="L7" s="47">
        <f>(N19)</f>
        <v>0</v>
      </c>
      <c r="M7" s="48" t="str">
        <f>IF(K7=".","-",IF(K7&gt;L7,"g",IF(K7=L7,"d","v")))</f>
        <v>d</v>
      </c>
      <c r="N7" s="46">
        <v>1</v>
      </c>
      <c r="O7" s="47">
        <f>(P15)</f>
        <v>1</v>
      </c>
      <c r="P7" s="47">
        <f>(N15)</f>
        <v>2</v>
      </c>
      <c r="Q7" s="48" t="str">
        <f>IF(O7=".","-",IF(O7&gt;P7,"g",IF(O7=P7,"d","v")))</f>
        <v>v</v>
      </c>
      <c r="R7" s="49"/>
      <c r="S7" s="50"/>
      <c r="T7" s="50"/>
      <c r="U7" s="50"/>
      <c r="V7" s="46">
        <v>6</v>
      </c>
      <c r="W7" s="47">
        <f>(N40)</f>
        <v>1</v>
      </c>
      <c r="X7" s="47">
        <f>(P40)</f>
        <v>1</v>
      </c>
      <c r="Y7" s="48" t="str">
        <f>IF(W7=".","-",IF(W7&gt;X7,"g",IF(W7=X7,"d","v")))</f>
        <v>d</v>
      </c>
      <c r="Z7" s="46">
        <v>5</v>
      </c>
      <c r="AA7" s="47">
        <f>(N34)</f>
        <v>4</v>
      </c>
      <c r="AB7" s="47">
        <f>(P34)</f>
        <v>0</v>
      </c>
      <c r="AC7" s="48" t="str">
        <f t="shared" si="0"/>
        <v>g</v>
      </c>
      <c r="AD7" s="46">
        <v>7</v>
      </c>
      <c r="AE7" s="47">
        <f>(N45)</f>
        <v>3</v>
      </c>
      <c r="AF7" s="47">
        <f>(P45)</f>
        <v>0</v>
      </c>
      <c r="AG7" s="48" t="str">
        <f t="shared" si="1"/>
        <v>g</v>
      </c>
      <c r="AH7" s="51"/>
      <c r="AI7" s="52">
        <f t="shared" si="2"/>
        <v>7</v>
      </c>
      <c r="AJ7" s="53">
        <f t="shared" si="3"/>
        <v>2</v>
      </c>
      <c r="AK7" s="53">
        <f t="shared" si="4"/>
        <v>3</v>
      </c>
      <c r="AL7" s="53">
        <f t="shared" si="5"/>
        <v>2</v>
      </c>
      <c r="AM7" s="39">
        <f>SUM(IF(C7&lt;&gt;".",C7)+IF(G7&lt;&gt;".",G7)+IF(K7&lt;&gt;".",K7)+IF(O7&lt;&gt;".",O7)+IF(W7&lt;&gt;".",W7)+IF(AA7&lt;&gt;".",AA7)+IF(AE7&lt;&gt;".",AE7))</f>
        <v>11</v>
      </c>
      <c r="AN7" s="39">
        <f>SUM(IF(D7&lt;&gt;".",D7)+IF(H7&lt;&gt;".",H7)+IF(L7&lt;&gt;".",L7)+IF(P7&lt;&gt;".",P7)+IF(X7&lt;&gt;".",X7)+IF(AB7&lt;&gt;".",AB7)+IF(AF7&lt;&gt;".",AF7))</f>
        <v>6</v>
      </c>
      <c r="AO7" s="54">
        <f t="shared" si="6"/>
        <v>9</v>
      </c>
      <c r="AP7" s="67"/>
      <c r="AQ7" s="42">
        <f t="shared" si="7"/>
        <v>5</v>
      </c>
      <c r="AR7" s="99"/>
      <c r="AS7" s="44">
        <f t="shared" si="8"/>
        <v>5</v>
      </c>
    </row>
    <row r="8" spans="1:45" ht="15.6" x14ac:dyDescent="0.3">
      <c r="A8" s="45" t="s">
        <v>72</v>
      </c>
      <c r="B8" s="46">
        <v>3</v>
      </c>
      <c r="C8" s="47">
        <f>(P22)</f>
        <v>0</v>
      </c>
      <c r="D8" s="47">
        <f>(N22)</f>
        <v>2</v>
      </c>
      <c r="E8" s="48" t="str">
        <f t="shared" si="9"/>
        <v>v</v>
      </c>
      <c r="F8" s="46">
        <v>2</v>
      </c>
      <c r="G8" s="47">
        <f>(P18)</f>
        <v>0</v>
      </c>
      <c r="H8" s="47">
        <f>(N18)</f>
        <v>1</v>
      </c>
      <c r="I8" s="48" t="str">
        <f t="shared" si="10"/>
        <v>v</v>
      </c>
      <c r="J8" s="46">
        <v>1</v>
      </c>
      <c r="K8" s="47">
        <f>(P14)</f>
        <v>1</v>
      </c>
      <c r="L8" s="47">
        <f>(N14)</f>
        <v>2</v>
      </c>
      <c r="M8" s="48" t="str">
        <f>IF(K8=".","-",IF(K8&gt;L8,"g",IF(K8=L8,"d","v")))</f>
        <v>v</v>
      </c>
      <c r="N8" s="46">
        <v>7</v>
      </c>
      <c r="O8" s="47">
        <f>(P44)</f>
        <v>1</v>
      </c>
      <c r="P8" s="47">
        <f>(N44)</f>
        <v>1</v>
      </c>
      <c r="Q8" s="48" t="str">
        <f>IF(O8=".","-",IF(O8&gt;P8,"g",IF(O8=P8,"d","v")))</f>
        <v>d</v>
      </c>
      <c r="R8" s="46">
        <v>6</v>
      </c>
      <c r="S8" s="47">
        <f>(P40)</f>
        <v>1</v>
      </c>
      <c r="T8" s="47">
        <f>(N40)</f>
        <v>1</v>
      </c>
      <c r="U8" s="48" t="str">
        <f>IF(S8=".","-",IF(S8&gt;T8,"g",IF(S8=T8,"d","v")))</f>
        <v>d</v>
      </c>
      <c r="V8" s="49"/>
      <c r="W8" s="50"/>
      <c r="X8" s="50"/>
      <c r="Y8" s="50"/>
      <c r="Z8" s="46">
        <v>4</v>
      </c>
      <c r="AA8" s="47">
        <f>(N30)</f>
        <v>2</v>
      </c>
      <c r="AB8" s="47">
        <f>(P30)</f>
        <v>0</v>
      </c>
      <c r="AC8" s="48" t="str">
        <f t="shared" si="0"/>
        <v>g</v>
      </c>
      <c r="AD8" s="46">
        <v>5</v>
      </c>
      <c r="AE8" s="47">
        <f>(N35)</f>
        <v>1</v>
      </c>
      <c r="AF8" s="47">
        <f>(P35)</f>
        <v>0</v>
      </c>
      <c r="AG8" s="48" t="str">
        <f t="shared" si="1"/>
        <v>g</v>
      </c>
      <c r="AH8" s="51"/>
      <c r="AI8" s="52">
        <f t="shared" si="2"/>
        <v>7</v>
      </c>
      <c r="AJ8" s="53">
        <f t="shared" si="3"/>
        <v>2</v>
      </c>
      <c r="AK8" s="53">
        <f t="shared" si="4"/>
        <v>2</v>
      </c>
      <c r="AL8" s="53">
        <f t="shared" si="5"/>
        <v>3</v>
      </c>
      <c r="AM8" s="39">
        <f>SUM(IF(C8&lt;&gt;".",C8)+IF(G8&lt;&gt;".",G8)+IF(K8&lt;&gt;".",K8)+IF(S8&lt;&gt;".",S8)+IF(O8&lt;&gt;".",O8)+IF(AA8&lt;&gt;".",AA8)+IF(AE8&lt;&gt;".",AE8))</f>
        <v>6</v>
      </c>
      <c r="AN8" s="39">
        <f>SUM(IF(D8&lt;&gt;".",D8)+IF(H8&lt;&gt;".",H8)+IF(L8&lt;&gt;".",L8)+IF(T8&lt;&gt;".",T8)+IF(P8&lt;&gt;".",P8)+IF(AB8&lt;&gt;".",AB8)+IF(AF8&lt;&gt;".",AF8))</f>
        <v>7</v>
      </c>
      <c r="AO8" s="54">
        <f t="shared" si="6"/>
        <v>8</v>
      </c>
      <c r="AP8" s="67"/>
      <c r="AQ8" s="42">
        <f t="shared" si="7"/>
        <v>6</v>
      </c>
      <c r="AR8" s="99"/>
      <c r="AS8" s="44">
        <f t="shared" si="8"/>
        <v>-1</v>
      </c>
    </row>
    <row r="9" spans="1:45" ht="15.6" x14ac:dyDescent="0.3">
      <c r="A9" s="45" t="s">
        <v>117</v>
      </c>
      <c r="B9" s="46">
        <v>2</v>
      </c>
      <c r="C9" s="47">
        <f>(P17)</f>
        <v>1</v>
      </c>
      <c r="D9" s="47">
        <f>(N17)</f>
        <v>3</v>
      </c>
      <c r="E9" s="48" t="str">
        <f t="shared" si="9"/>
        <v>v</v>
      </c>
      <c r="F9" s="46">
        <v>1</v>
      </c>
      <c r="G9" s="47">
        <f>(P13)</f>
        <v>0</v>
      </c>
      <c r="H9" s="47">
        <f>(N13)</f>
        <v>1</v>
      </c>
      <c r="I9" s="48" t="str">
        <f t="shared" si="10"/>
        <v>v</v>
      </c>
      <c r="J9" s="46">
        <v>7</v>
      </c>
      <c r="K9" s="47">
        <f>(P43)</f>
        <v>1</v>
      </c>
      <c r="L9" s="47">
        <f>(N43)</f>
        <v>3</v>
      </c>
      <c r="M9" s="48" t="str">
        <f>IF(K9=".","-",IF(K9&gt;L9,"g",IF(K9=L9,"d","v")))</f>
        <v>v</v>
      </c>
      <c r="N9" s="46">
        <v>6</v>
      </c>
      <c r="O9" s="47">
        <f>(P39)</f>
        <v>0</v>
      </c>
      <c r="P9" s="47">
        <f>(N39)</f>
        <v>1</v>
      </c>
      <c r="Q9" s="48" t="str">
        <f>IF(O9=".","-",IF(O9&gt;P9,"g",IF(O9=P9,"d","v")))</f>
        <v>v</v>
      </c>
      <c r="R9" s="46">
        <v>5</v>
      </c>
      <c r="S9" s="47">
        <f>(P34)</f>
        <v>0</v>
      </c>
      <c r="T9" s="47">
        <f>(N34)</f>
        <v>4</v>
      </c>
      <c r="U9" s="48" t="str">
        <f>IF(S9=".","-",IF(S9&gt;T9,"g",IF(S9=T9,"d","v")))</f>
        <v>v</v>
      </c>
      <c r="V9" s="46">
        <v>4</v>
      </c>
      <c r="W9" s="47">
        <f>(P30)</f>
        <v>0</v>
      </c>
      <c r="X9" s="47">
        <f>(N30)</f>
        <v>2</v>
      </c>
      <c r="Y9" s="48" t="str">
        <f>IF(W9=".","-",IF(W9&gt;X9,"g",IF(W9=X9,"d","v")))</f>
        <v>v</v>
      </c>
      <c r="Z9" s="49"/>
      <c r="AA9" s="50"/>
      <c r="AB9" s="50"/>
      <c r="AC9" s="50"/>
      <c r="AD9" s="46">
        <v>3</v>
      </c>
      <c r="AE9" s="47">
        <f>(N25)</f>
        <v>0</v>
      </c>
      <c r="AF9" s="47">
        <f>(P25)</f>
        <v>1</v>
      </c>
      <c r="AG9" s="48" t="str">
        <f t="shared" si="1"/>
        <v>v</v>
      </c>
      <c r="AH9" s="51"/>
      <c r="AI9" s="52">
        <f t="shared" si="2"/>
        <v>7</v>
      </c>
      <c r="AJ9" s="53">
        <f t="shared" si="3"/>
        <v>0</v>
      </c>
      <c r="AK9" s="53">
        <f t="shared" si="4"/>
        <v>0</v>
      </c>
      <c r="AL9" s="53">
        <f t="shared" si="5"/>
        <v>7</v>
      </c>
      <c r="AM9" s="39">
        <f>SUM(IF(C9&lt;&gt;".",C9)+IF(G9&lt;&gt;".",G9)+IF(K9&lt;&gt;".",K9)+IF(S9&lt;&gt;".",S9)+IF(W9&lt;&gt;".",W9)+IF(O9&lt;&gt;".",O9)+IF(AE9&lt;&gt;".",AE9))</f>
        <v>2</v>
      </c>
      <c r="AN9" s="39">
        <f>SUM(IF(D9&lt;&gt;".",D9)+IF(H9&lt;&gt;".",H9)+IF(L9&lt;&gt;".",L9)+IF(T9&lt;&gt;".",T9)+IF(X9&lt;&gt;".",X9)+IF(P9&lt;&gt;".",P9)+IF(AF9&lt;&gt;".",AF9))</f>
        <v>15</v>
      </c>
      <c r="AO9" s="54">
        <f t="shared" si="6"/>
        <v>0</v>
      </c>
      <c r="AP9" s="100"/>
      <c r="AQ9" s="42">
        <f t="shared" si="7"/>
        <v>8</v>
      </c>
      <c r="AR9" s="99"/>
      <c r="AS9" s="44">
        <f t="shared" si="8"/>
        <v>-13</v>
      </c>
    </row>
    <row r="10" spans="1:45" s="67" customFormat="1" ht="15.6" x14ac:dyDescent="0.3">
      <c r="A10" s="56" t="s">
        <v>118</v>
      </c>
      <c r="B10" s="57">
        <v>1</v>
      </c>
      <c r="C10" s="58">
        <f>(P12)</f>
        <v>1</v>
      </c>
      <c r="D10" s="58">
        <f>(N12)</f>
        <v>3</v>
      </c>
      <c r="E10" s="59" t="str">
        <f t="shared" si="9"/>
        <v>v</v>
      </c>
      <c r="F10" s="57">
        <v>6</v>
      </c>
      <c r="G10" s="58">
        <f>(P38)</f>
        <v>1</v>
      </c>
      <c r="H10" s="58">
        <f>(N38)</f>
        <v>2</v>
      </c>
      <c r="I10" s="59" t="str">
        <f t="shared" si="10"/>
        <v>v</v>
      </c>
      <c r="J10" s="57">
        <v>4</v>
      </c>
      <c r="K10" s="58">
        <f>(P29)</f>
        <v>0</v>
      </c>
      <c r="L10" s="58">
        <f>(N29)</f>
        <v>1</v>
      </c>
      <c r="M10" s="59" t="str">
        <f>IF(K10=".","-",IF(K10&gt;L10,"g",IF(K10=L10,"d","v")))</f>
        <v>v</v>
      </c>
      <c r="N10" s="57">
        <v>2</v>
      </c>
      <c r="O10" s="58">
        <f>(P20)</f>
        <v>2</v>
      </c>
      <c r="P10" s="58">
        <f>(N20)</f>
        <v>1</v>
      </c>
      <c r="Q10" s="59" t="str">
        <f>IF(O10=".","-",IF(O10&gt;P10,"g",IF(O10=P10,"d","v")))</f>
        <v>g</v>
      </c>
      <c r="R10" s="57">
        <v>7</v>
      </c>
      <c r="S10" s="58">
        <f>(P45)</f>
        <v>0</v>
      </c>
      <c r="T10" s="58">
        <f>(N45)</f>
        <v>3</v>
      </c>
      <c r="U10" s="59" t="str">
        <f>IF(S10=".","-",IF(S10&gt;T10,"g",IF(S10=T10,"d","v")))</f>
        <v>v</v>
      </c>
      <c r="V10" s="57">
        <v>5</v>
      </c>
      <c r="W10" s="58">
        <f>(P35)</f>
        <v>0</v>
      </c>
      <c r="X10" s="58">
        <f>(N35)</f>
        <v>1</v>
      </c>
      <c r="Y10" s="59" t="str">
        <f>IF(W10=".","-",IF(W10&gt;X10,"g",IF(W10=X10,"d","v")))</f>
        <v>v</v>
      </c>
      <c r="Z10" s="57">
        <v>3</v>
      </c>
      <c r="AA10" s="58">
        <f>(P25)</f>
        <v>1</v>
      </c>
      <c r="AB10" s="58">
        <f>(N25)</f>
        <v>0</v>
      </c>
      <c r="AC10" s="59" t="str">
        <f>IF(AA10=".","-",IF(AA10&gt;AB10,"g",IF(AA10=AB10,"d","v")))</f>
        <v>g</v>
      </c>
      <c r="AD10" s="60"/>
      <c r="AE10" s="61"/>
      <c r="AF10" s="61"/>
      <c r="AG10" s="61"/>
      <c r="AH10" s="22"/>
      <c r="AI10" s="62">
        <f t="shared" si="2"/>
        <v>7</v>
      </c>
      <c r="AJ10" s="63">
        <f t="shared" si="3"/>
        <v>2</v>
      </c>
      <c r="AK10" s="63">
        <f t="shared" si="4"/>
        <v>0</v>
      </c>
      <c r="AL10" s="63">
        <f t="shared" si="5"/>
        <v>5</v>
      </c>
      <c r="AM10" s="64">
        <f>SUM(IF(C10&lt;&gt;".",C10)+IF(G10&lt;&gt;".",G10)+IF(K10&lt;&gt;".",K10)+IF(S10&lt;&gt;".",S10)+IF(W10&lt;&gt;".",W10)+IF(AA10&lt;&gt;".",AA10)+IF(O10&lt;&gt;".",O10))</f>
        <v>5</v>
      </c>
      <c r="AN10" s="64">
        <f>SUM(IF(D10&lt;&gt;".",D10)+IF(H10&lt;&gt;".",H10)+IF(L10&lt;&gt;".",L10)+IF(T10&lt;&gt;".",T10)+IF(X10&lt;&gt;".",X10)+IF(AB10&lt;&gt;".",AB10)+IF(P10&lt;&gt;".",P10))</f>
        <v>11</v>
      </c>
      <c r="AO10" s="65">
        <f t="shared" si="6"/>
        <v>6</v>
      </c>
      <c r="AQ10" s="66">
        <f t="shared" si="7"/>
        <v>7</v>
      </c>
      <c r="AR10" s="99"/>
      <c r="AS10" s="44">
        <f t="shared" si="8"/>
        <v>-6</v>
      </c>
    </row>
    <row r="11" spans="1:45" s="67" customFormat="1" ht="3.75" customHeight="1" x14ac:dyDescent="0.25">
      <c r="B11" s="68"/>
      <c r="C11" s="69"/>
      <c r="D11" s="69"/>
      <c r="E11" s="70"/>
      <c r="F11" s="68"/>
      <c r="G11" s="69"/>
      <c r="H11" s="69"/>
      <c r="I11" s="70"/>
      <c r="J11" s="68"/>
      <c r="K11" s="69"/>
      <c r="L11" s="69"/>
      <c r="M11" s="70"/>
      <c r="N11" s="68"/>
      <c r="O11" s="69"/>
      <c r="P11" s="69"/>
      <c r="Q11" s="70"/>
      <c r="R11" s="68"/>
      <c r="S11" s="69"/>
      <c r="T11" s="69"/>
      <c r="U11" s="70"/>
      <c r="V11" s="68"/>
      <c r="W11" s="69"/>
      <c r="X11" s="69"/>
      <c r="Y11" s="70"/>
      <c r="Z11" s="68"/>
      <c r="AA11" s="69"/>
      <c r="AB11" s="69"/>
      <c r="AC11" s="70"/>
      <c r="AI11" s="71"/>
      <c r="AJ11" s="72"/>
      <c r="AK11" s="72"/>
      <c r="AL11" s="72"/>
      <c r="AM11" s="73"/>
      <c r="AN11" s="73"/>
      <c r="AO11" s="74"/>
    </row>
    <row r="12" spans="1:45" s="67" customFormat="1" ht="24.6" x14ac:dyDescent="0.4">
      <c r="A12" s="75">
        <v>7</v>
      </c>
      <c r="B12" s="76"/>
      <c r="D12" s="77"/>
      <c r="K12" s="78"/>
      <c r="L12" s="101" t="str">
        <f>($A$3)</f>
        <v>Bottyán Zoltán</v>
      </c>
      <c r="M12" s="78"/>
      <c r="N12" s="80">
        <v>3</v>
      </c>
      <c r="O12" s="81" t="s">
        <v>100</v>
      </c>
      <c r="P12" s="80">
        <v>1</v>
      </c>
      <c r="R12" s="67" t="str">
        <f>($A$10)</f>
        <v>Németh Antal</v>
      </c>
      <c r="W12" s="78"/>
      <c r="AQ12" s="83"/>
    </row>
    <row r="13" spans="1:45" ht="20.399999999999999" x14ac:dyDescent="0.35">
      <c r="A13" s="68"/>
      <c r="B13" s="84"/>
      <c r="E13" s="67"/>
      <c r="F13" s="67"/>
      <c r="G13" s="67"/>
      <c r="H13" s="67"/>
      <c r="I13" s="67"/>
      <c r="J13" s="67"/>
      <c r="L13" s="101" t="str">
        <f>($A$4)</f>
        <v>Debreczy István</v>
      </c>
      <c r="N13" s="80">
        <v>1</v>
      </c>
      <c r="O13" s="81" t="s">
        <v>100</v>
      </c>
      <c r="P13" s="80">
        <v>0</v>
      </c>
      <c r="R13" s="67" t="str">
        <f>($A$9)</f>
        <v>Németh István</v>
      </c>
      <c r="S13" s="67"/>
      <c r="V13" s="67"/>
      <c r="AE13" s="67"/>
      <c r="AF13" s="67"/>
      <c r="AG13" s="67"/>
      <c r="AH13" s="67"/>
      <c r="AI13" s="67"/>
      <c r="AJ13" s="67"/>
      <c r="AL13" s="67"/>
      <c r="AM13" s="67"/>
      <c r="AN13" s="67"/>
      <c r="AO13" s="67"/>
      <c r="AQ13" s="83"/>
    </row>
    <row r="14" spans="1:45" ht="20.399999999999999" x14ac:dyDescent="0.35">
      <c r="A14" s="68"/>
      <c r="B14" s="84"/>
      <c r="D14" s="77"/>
      <c r="E14" s="67"/>
      <c r="F14" s="67"/>
      <c r="G14" s="67"/>
      <c r="H14" s="67"/>
      <c r="I14" s="67"/>
      <c r="J14" s="67"/>
      <c r="L14" s="101" t="str">
        <f>($A$5)</f>
        <v xml:space="preserve">Gyenes Gábor </v>
      </c>
      <c r="N14" s="80">
        <v>2</v>
      </c>
      <c r="O14" s="81" t="s">
        <v>100</v>
      </c>
      <c r="P14" s="80">
        <v>1</v>
      </c>
      <c r="Q14" s="67"/>
      <c r="R14" s="67" t="str">
        <f>($A$8)</f>
        <v>Serák György</v>
      </c>
      <c r="S14" s="67"/>
      <c r="V14" s="67"/>
      <c r="AE14" s="67"/>
      <c r="AF14" s="67"/>
      <c r="AG14" s="67"/>
      <c r="AH14" s="67"/>
      <c r="AI14" s="67"/>
      <c r="AJ14" s="67"/>
      <c r="AL14" s="67"/>
      <c r="AM14" s="67"/>
      <c r="AN14" s="67"/>
      <c r="AO14" s="67"/>
      <c r="AQ14" s="83"/>
      <c r="AR14" s="67"/>
    </row>
    <row r="15" spans="1:45" ht="20.399999999999999" x14ac:dyDescent="0.35">
      <c r="A15" s="68"/>
      <c r="B15" s="84"/>
      <c r="E15" s="67"/>
      <c r="F15" s="67"/>
      <c r="G15" s="67"/>
      <c r="H15" s="67"/>
      <c r="I15" s="67"/>
      <c r="J15" s="67"/>
      <c r="L15" s="101" t="str">
        <f>($A$6)</f>
        <v>Potocki János</v>
      </c>
      <c r="N15" s="80">
        <v>2</v>
      </c>
      <c r="O15" s="81" t="s">
        <v>100</v>
      </c>
      <c r="P15" s="80">
        <v>1</v>
      </c>
      <c r="R15" s="67" t="str">
        <f>($A$7)</f>
        <v>Kondor Balázs</v>
      </c>
      <c r="S15" s="67"/>
      <c r="V15" s="67"/>
      <c r="AE15" s="67"/>
      <c r="AF15" s="67"/>
      <c r="AG15" s="67"/>
      <c r="AH15" s="67"/>
      <c r="AI15" s="67"/>
      <c r="AJ15" s="67"/>
      <c r="AL15" s="67"/>
      <c r="AM15" s="67"/>
      <c r="AN15" s="67"/>
      <c r="AO15" s="67"/>
      <c r="AQ15" s="83"/>
    </row>
    <row r="16" spans="1:45" ht="3.75" customHeight="1" x14ac:dyDescent="0.4">
      <c r="A16" s="68"/>
      <c r="B16" s="84"/>
      <c r="C16" s="85"/>
      <c r="D16" s="86"/>
      <c r="E16" s="84"/>
      <c r="F16" s="84"/>
      <c r="G16" s="84"/>
      <c r="H16" s="84"/>
      <c r="I16" s="84"/>
      <c r="J16" s="84"/>
      <c r="K16" s="87"/>
      <c r="L16" s="87"/>
      <c r="M16" s="87"/>
      <c r="N16" s="84"/>
      <c r="O16" s="102"/>
      <c r="P16" s="103"/>
      <c r="Q16" s="102"/>
      <c r="R16" s="84"/>
      <c r="S16" s="84"/>
      <c r="T16" s="87"/>
      <c r="U16" s="87"/>
      <c r="V16" s="84"/>
      <c r="W16" s="87"/>
      <c r="X16" s="87"/>
      <c r="Y16" s="87"/>
      <c r="Z16" s="84"/>
      <c r="AA16" s="102"/>
      <c r="AB16" s="103"/>
      <c r="AC16" s="102"/>
      <c r="AD16" s="87"/>
      <c r="AE16" s="84"/>
      <c r="AF16" s="84"/>
      <c r="AG16" s="84"/>
    </row>
    <row r="17" spans="1:44" s="67" customFormat="1" ht="24.6" x14ac:dyDescent="0.4">
      <c r="A17" s="75">
        <v>3</v>
      </c>
      <c r="B17" s="76"/>
      <c r="D17" s="77"/>
      <c r="K17" s="78"/>
      <c r="L17" s="101" t="str">
        <f>($A$3)</f>
        <v>Bottyán Zoltán</v>
      </c>
      <c r="M17" s="78"/>
      <c r="N17" s="80">
        <v>3</v>
      </c>
      <c r="O17" s="81" t="s">
        <v>100</v>
      </c>
      <c r="P17" s="80">
        <v>1</v>
      </c>
      <c r="R17" s="67" t="str">
        <f>($A$9)</f>
        <v>Németh István</v>
      </c>
      <c r="W17" s="78"/>
      <c r="AQ17" s="83"/>
    </row>
    <row r="18" spans="1:44" ht="20.399999999999999" x14ac:dyDescent="0.35">
      <c r="A18" s="68"/>
      <c r="B18" s="84"/>
      <c r="E18" s="67"/>
      <c r="F18" s="67"/>
      <c r="G18" s="67"/>
      <c r="H18" s="67"/>
      <c r="I18" s="67"/>
      <c r="J18" s="67"/>
      <c r="L18" s="101" t="str">
        <f>($A$4)</f>
        <v>Debreczy István</v>
      </c>
      <c r="N18" s="80">
        <v>1</v>
      </c>
      <c r="O18" s="81" t="s">
        <v>100</v>
      </c>
      <c r="P18" s="80">
        <v>0</v>
      </c>
      <c r="R18" s="67" t="str">
        <f>($A$8)</f>
        <v>Serák György</v>
      </c>
      <c r="S18" s="67"/>
      <c r="V18" s="67"/>
      <c r="AE18" s="67"/>
      <c r="AF18" s="67"/>
      <c r="AG18" s="67"/>
      <c r="AH18" s="67"/>
      <c r="AI18" s="67"/>
      <c r="AJ18" s="67"/>
      <c r="AL18" s="67"/>
      <c r="AM18" s="67"/>
      <c r="AN18" s="67"/>
      <c r="AO18" s="67"/>
      <c r="AQ18" s="83"/>
    </row>
    <row r="19" spans="1:44" ht="20.399999999999999" x14ac:dyDescent="0.35">
      <c r="A19" s="68"/>
      <c r="B19" s="84"/>
      <c r="D19" s="77"/>
      <c r="E19" s="67"/>
      <c r="F19" s="67"/>
      <c r="G19" s="67"/>
      <c r="H19" s="67"/>
      <c r="I19" s="67"/>
      <c r="J19" s="67"/>
      <c r="L19" s="101" t="str">
        <f>($A$5)</f>
        <v xml:space="preserve">Gyenes Gábor </v>
      </c>
      <c r="N19" s="80">
        <v>0</v>
      </c>
      <c r="O19" s="81" t="s">
        <v>100</v>
      </c>
      <c r="P19" s="80">
        <v>0</v>
      </c>
      <c r="Q19" s="67"/>
      <c r="R19" s="67" t="str">
        <f>($A$7)</f>
        <v>Kondor Balázs</v>
      </c>
      <c r="S19" s="67"/>
      <c r="V19" s="67"/>
      <c r="AE19" s="67"/>
      <c r="AF19" s="67"/>
      <c r="AG19" s="67"/>
      <c r="AH19" s="67"/>
      <c r="AI19" s="67"/>
      <c r="AJ19" s="67"/>
      <c r="AL19" s="67"/>
      <c r="AM19" s="67"/>
      <c r="AN19" s="67"/>
      <c r="AO19" s="67"/>
      <c r="AQ19" s="83"/>
      <c r="AR19" s="67"/>
    </row>
    <row r="20" spans="1:44" ht="20.399999999999999" x14ac:dyDescent="0.35">
      <c r="A20" s="68"/>
      <c r="B20" s="84"/>
      <c r="E20" s="67"/>
      <c r="F20" s="67"/>
      <c r="G20" s="67"/>
      <c r="H20" s="67"/>
      <c r="I20" s="67"/>
      <c r="J20" s="67"/>
      <c r="L20" s="101" t="str">
        <f>($A$6)</f>
        <v>Potocki János</v>
      </c>
      <c r="N20" s="80">
        <v>1</v>
      </c>
      <c r="O20" s="81" t="s">
        <v>100</v>
      </c>
      <c r="P20" s="80">
        <v>2</v>
      </c>
      <c r="R20" s="67" t="str">
        <f>($A$10)</f>
        <v>Németh Antal</v>
      </c>
      <c r="S20" s="67"/>
      <c r="V20" s="67"/>
      <c r="AE20" s="67"/>
      <c r="AF20" s="67"/>
      <c r="AG20" s="67"/>
      <c r="AH20" s="67"/>
      <c r="AI20" s="67"/>
      <c r="AJ20" s="67"/>
      <c r="AL20" s="67"/>
      <c r="AM20" s="67"/>
      <c r="AN20" s="67"/>
      <c r="AO20" s="67"/>
      <c r="AQ20" s="83"/>
    </row>
    <row r="21" spans="1:44" ht="3.75" customHeight="1" x14ac:dyDescent="0.4">
      <c r="A21" s="68"/>
      <c r="B21" s="84"/>
      <c r="C21" s="85"/>
      <c r="D21" s="86"/>
      <c r="E21" s="84"/>
      <c r="F21" s="84"/>
      <c r="G21" s="84"/>
      <c r="H21" s="84"/>
      <c r="I21" s="84"/>
      <c r="J21" s="84"/>
      <c r="K21" s="87"/>
      <c r="L21" s="87"/>
      <c r="M21" s="87"/>
      <c r="N21" s="84"/>
      <c r="O21" s="102"/>
      <c r="P21" s="103"/>
      <c r="Q21" s="102"/>
      <c r="R21" s="84"/>
      <c r="S21" s="84"/>
      <c r="T21" s="87"/>
      <c r="U21" s="87"/>
      <c r="V21" s="84"/>
      <c r="W21" s="87"/>
      <c r="X21" s="87"/>
      <c r="Y21" s="87"/>
      <c r="Z21" s="84"/>
      <c r="AA21" s="102"/>
      <c r="AB21" s="103"/>
      <c r="AC21" s="102"/>
      <c r="AD21" s="87"/>
      <c r="AE21" s="84"/>
      <c r="AF21" s="84"/>
      <c r="AG21" s="84"/>
    </row>
    <row r="22" spans="1:44" s="67" customFormat="1" ht="24.6" x14ac:dyDescent="0.4">
      <c r="A22" s="75">
        <v>2</v>
      </c>
      <c r="B22" s="76"/>
      <c r="D22" s="77"/>
      <c r="K22" s="78"/>
      <c r="L22" s="101" t="str">
        <f>($A$3)</f>
        <v>Bottyán Zoltán</v>
      </c>
      <c r="M22" s="78"/>
      <c r="N22" s="80">
        <v>2</v>
      </c>
      <c r="O22" s="81" t="s">
        <v>100</v>
      </c>
      <c r="P22" s="80">
        <v>0</v>
      </c>
      <c r="R22" s="67" t="str">
        <f>($A$8)</f>
        <v>Serák György</v>
      </c>
      <c r="W22" s="78"/>
      <c r="AQ22" s="83"/>
    </row>
    <row r="23" spans="1:44" ht="20.399999999999999" x14ac:dyDescent="0.35">
      <c r="A23" s="68"/>
      <c r="B23" s="84"/>
      <c r="E23" s="67"/>
      <c r="F23" s="67"/>
      <c r="G23" s="67"/>
      <c r="H23" s="67"/>
      <c r="I23" s="67"/>
      <c r="J23" s="67"/>
      <c r="L23" s="101" t="str">
        <f>($A$4)</f>
        <v>Debreczy István</v>
      </c>
      <c r="N23" s="80">
        <v>3</v>
      </c>
      <c r="O23" s="81" t="s">
        <v>100</v>
      </c>
      <c r="P23" s="80">
        <v>2</v>
      </c>
      <c r="R23" s="67" t="str">
        <f>($A$7)</f>
        <v>Kondor Balázs</v>
      </c>
      <c r="S23" s="67"/>
      <c r="V23" s="67"/>
      <c r="AE23" s="67"/>
      <c r="AF23" s="67"/>
      <c r="AG23" s="67"/>
      <c r="AH23" s="67"/>
      <c r="AI23" s="67"/>
      <c r="AJ23" s="67"/>
      <c r="AL23" s="67"/>
      <c r="AM23" s="67"/>
      <c r="AN23" s="67"/>
      <c r="AO23" s="67"/>
      <c r="AQ23" s="83"/>
    </row>
    <row r="24" spans="1:44" ht="20.399999999999999" x14ac:dyDescent="0.35">
      <c r="A24" s="68"/>
      <c r="B24" s="84"/>
      <c r="D24" s="77"/>
      <c r="E24" s="67"/>
      <c r="F24" s="67"/>
      <c r="G24" s="67"/>
      <c r="H24" s="67"/>
      <c r="I24" s="67"/>
      <c r="J24" s="67"/>
      <c r="L24" s="101" t="str">
        <f>($A$5)</f>
        <v xml:space="preserve">Gyenes Gábor </v>
      </c>
      <c r="N24" s="80">
        <v>1</v>
      </c>
      <c r="O24" s="81" t="s">
        <v>100</v>
      </c>
      <c r="P24" s="80">
        <v>0</v>
      </c>
      <c r="Q24" s="67"/>
      <c r="R24" s="67" t="str">
        <f>($A$6)</f>
        <v>Potocki János</v>
      </c>
      <c r="S24" s="67"/>
      <c r="V24" s="67"/>
      <c r="AE24" s="67"/>
      <c r="AF24" s="67"/>
      <c r="AG24" s="67"/>
      <c r="AH24" s="67"/>
      <c r="AI24" s="67"/>
      <c r="AJ24" s="67"/>
      <c r="AL24" s="67"/>
      <c r="AM24" s="67"/>
      <c r="AN24" s="67"/>
      <c r="AO24" s="67"/>
      <c r="AQ24" s="83"/>
      <c r="AR24" s="67"/>
    </row>
    <row r="25" spans="1:44" ht="20.399999999999999" x14ac:dyDescent="0.35">
      <c r="A25" s="68"/>
      <c r="B25" s="84"/>
      <c r="E25" s="67"/>
      <c r="F25" s="67"/>
      <c r="G25" s="67"/>
      <c r="H25" s="67"/>
      <c r="I25" s="67"/>
      <c r="J25" s="67"/>
      <c r="L25" s="101" t="str">
        <f>($A$9)</f>
        <v>Németh István</v>
      </c>
      <c r="N25" s="80">
        <v>0</v>
      </c>
      <c r="O25" s="81" t="s">
        <v>100</v>
      </c>
      <c r="P25" s="80">
        <v>1</v>
      </c>
      <c r="R25" s="67" t="str">
        <f>($A$10)</f>
        <v>Németh Antal</v>
      </c>
      <c r="S25" s="67"/>
      <c r="V25" s="67"/>
      <c r="AE25" s="67"/>
      <c r="AF25" s="67"/>
      <c r="AG25" s="67"/>
      <c r="AH25" s="67"/>
      <c r="AI25" s="67"/>
      <c r="AJ25" s="67"/>
      <c r="AL25" s="67"/>
      <c r="AM25" s="67"/>
      <c r="AN25" s="67"/>
      <c r="AO25" s="67"/>
      <c r="AQ25" s="83"/>
    </row>
    <row r="26" spans="1:44" ht="3.75" customHeight="1" x14ac:dyDescent="0.4">
      <c r="A26" s="68"/>
      <c r="B26" s="84"/>
      <c r="C26" s="85"/>
      <c r="D26" s="86"/>
      <c r="E26" s="84"/>
      <c r="F26" s="84"/>
      <c r="G26" s="84"/>
      <c r="H26" s="84"/>
      <c r="I26" s="84"/>
      <c r="J26" s="84"/>
      <c r="K26" s="87"/>
      <c r="L26" s="87"/>
      <c r="M26" s="87"/>
      <c r="N26" s="84"/>
      <c r="O26" s="102"/>
      <c r="P26" s="103"/>
      <c r="Q26" s="102"/>
      <c r="R26" s="84"/>
      <c r="S26" s="84"/>
      <c r="T26" s="87"/>
      <c r="U26" s="87"/>
      <c r="V26" s="84"/>
      <c r="W26" s="87"/>
      <c r="X26" s="87"/>
      <c r="Y26" s="87"/>
      <c r="Z26" s="84"/>
      <c r="AA26" s="102"/>
      <c r="AB26" s="103"/>
      <c r="AC26" s="102"/>
      <c r="AD26" s="87"/>
      <c r="AE26" s="84"/>
      <c r="AF26" s="84"/>
      <c r="AG26" s="84"/>
    </row>
    <row r="27" spans="1:44" s="67" customFormat="1" ht="24.6" x14ac:dyDescent="0.4">
      <c r="A27" s="75">
        <v>4</v>
      </c>
      <c r="B27" s="76"/>
      <c r="D27" s="77"/>
      <c r="K27" s="78"/>
      <c r="L27" s="101" t="str">
        <f>($A$3)</f>
        <v>Bottyán Zoltán</v>
      </c>
      <c r="M27" s="78"/>
      <c r="N27" s="80">
        <v>0</v>
      </c>
      <c r="O27" s="81" t="s">
        <v>100</v>
      </c>
      <c r="P27" s="80">
        <v>0</v>
      </c>
      <c r="R27" s="67" t="str">
        <f>($A$7)</f>
        <v>Kondor Balázs</v>
      </c>
      <c r="W27" s="78"/>
      <c r="X27" s="78"/>
      <c r="Y27" s="78"/>
      <c r="AQ27" s="83"/>
    </row>
    <row r="28" spans="1:44" ht="21" x14ac:dyDescent="0.4">
      <c r="A28" s="68"/>
      <c r="B28" s="84"/>
      <c r="E28" s="67"/>
      <c r="F28" s="67"/>
      <c r="G28" s="67"/>
      <c r="H28" s="67"/>
      <c r="I28" s="67"/>
      <c r="J28" s="67"/>
      <c r="L28" s="101" t="str">
        <f>($A$4)</f>
        <v>Debreczy István</v>
      </c>
      <c r="N28" s="80">
        <v>1</v>
      </c>
      <c r="O28" s="81" t="s">
        <v>100</v>
      </c>
      <c r="P28" s="80">
        <v>0</v>
      </c>
      <c r="R28" s="67" t="str">
        <f>($A$6)</f>
        <v>Potocki János</v>
      </c>
      <c r="S28" s="67"/>
      <c r="V28" s="67"/>
      <c r="Z28" s="67"/>
      <c r="AA28" s="104"/>
      <c r="AB28" s="81"/>
      <c r="AC28" s="104"/>
      <c r="AE28" s="67"/>
      <c r="AF28" s="67"/>
      <c r="AG28" s="67"/>
      <c r="AH28" s="67"/>
      <c r="AI28" s="67"/>
      <c r="AJ28" s="67"/>
      <c r="AL28" s="67"/>
      <c r="AM28" s="67"/>
      <c r="AN28" s="67"/>
      <c r="AO28" s="67"/>
      <c r="AQ28" s="83"/>
    </row>
    <row r="29" spans="1:44" ht="21" x14ac:dyDescent="0.4">
      <c r="A29" s="68"/>
      <c r="B29" s="84"/>
      <c r="D29" s="77"/>
      <c r="E29" s="67"/>
      <c r="F29" s="67"/>
      <c r="G29" s="67"/>
      <c r="H29" s="67"/>
      <c r="I29" s="67"/>
      <c r="J29" s="67"/>
      <c r="L29" s="101" t="str">
        <f>($A$5)</f>
        <v xml:space="preserve">Gyenes Gábor </v>
      </c>
      <c r="N29" s="80">
        <v>1</v>
      </c>
      <c r="O29" s="81" t="s">
        <v>100</v>
      </c>
      <c r="P29" s="80">
        <v>0</v>
      </c>
      <c r="Q29" s="67"/>
      <c r="R29" s="67" t="str">
        <f>($A$10)</f>
        <v>Németh Antal</v>
      </c>
      <c r="S29" s="67"/>
      <c r="V29" s="67"/>
      <c r="Z29" s="67"/>
      <c r="AA29" s="78"/>
      <c r="AB29" s="78"/>
      <c r="AC29" s="78"/>
      <c r="AE29" s="67"/>
      <c r="AF29" s="67"/>
      <c r="AG29" s="67"/>
      <c r="AH29" s="67"/>
      <c r="AI29" s="67"/>
      <c r="AJ29" s="67"/>
      <c r="AL29" s="67"/>
      <c r="AM29" s="67"/>
      <c r="AN29" s="67"/>
      <c r="AO29" s="67"/>
      <c r="AQ29" s="83"/>
      <c r="AR29" s="67"/>
    </row>
    <row r="30" spans="1:44" ht="21" x14ac:dyDescent="0.4">
      <c r="A30" s="68"/>
      <c r="B30" s="84"/>
      <c r="E30" s="67"/>
      <c r="F30" s="67"/>
      <c r="G30" s="67"/>
      <c r="H30" s="67"/>
      <c r="I30" s="67"/>
      <c r="J30" s="67"/>
      <c r="L30" s="101" t="str">
        <f>($A$8)</f>
        <v>Serák György</v>
      </c>
      <c r="N30" s="80">
        <v>2</v>
      </c>
      <c r="O30" s="81" t="s">
        <v>100</v>
      </c>
      <c r="P30" s="80">
        <v>0</v>
      </c>
      <c r="R30" s="67" t="str">
        <f>($A$9)</f>
        <v>Németh István</v>
      </c>
      <c r="S30" s="67"/>
      <c r="V30" s="67"/>
      <c r="Z30" s="67"/>
      <c r="AA30" s="104"/>
      <c r="AB30" s="81"/>
      <c r="AC30" s="104"/>
      <c r="AE30" s="67"/>
      <c r="AF30" s="67"/>
      <c r="AG30" s="67"/>
      <c r="AH30" s="67"/>
      <c r="AI30" s="67"/>
      <c r="AJ30" s="67"/>
      <c r="AL30" s="67"/>
      <c r="AM30" s="67"/>
      <c r="AN30" s="67"/>
      <c r="AO30" s="67"/>
      <c r="AQ30" s="83"/>
    </row>
    <row r="31" spans="1:44" ht="3.75" customHeight="1" x14ac:dyDescent="0.4">
      <c r="A31" s="68"/>
      <c r="B31" s="84"/>
      <c r="C31" s="85"/>
      <c r="D31" s="86"/>
      <c r="E31" s="84"/>
      <c r="F31" s="84"/>
      <c r="G31" s="84"/>
      <c r="H31" s="84"/>
      <c r="I31" s="84"/>
      <c r="J31" s="84"/>
      <c r="K31" s="87"/>
      <c r="L31" s="87"/>
      <c r="M31" s="87"/>
      <c r="N31" s="84"/>
      <c r="O31" s="102"/>
      <c r="P31" s="103"/>
      <c r="Q31" s="102"/>
      <c r="R31" s="84"/>
      <c r="S31" s="84"/>
      <c r="T31" s="87"/>
      <c r="U31" s="87"/>
      <c r="V31" s="84"/>
      <c r="W31" s="87"/>
      <c r="X31" s="87"/>
      <c r="Y31" s="87"/>
      <c r="Z31" s="84"/>
      <c r="AA31" s="102"/>
      <c r="AB31" s="103"/>
      <c r="AC31" s="102"/>
      <c r="AD31" s="87"/>
      <c r="AE31" s="84"/>
      <c r="AF31" s="84"/>
      <c r="AG31" s="84"/>
    </row>
    <row r="32" spans="1:44" s="67" customFormat="1" ht="24.6" x14ac:dyDescent="0.4">
      <c r="A32" s="75">
        <v>5</v>
      </c>
      <c r="B32" s="76"/>
      <c r="D32" s="77"/>
      <c r="K32" s="78"/>
      <c r="L32" s="101" t="str">
        <f>($A$3)</f>
        <v>Bottyán Zoltán</v>
      </c>
      <c r="M32" s="78"/>
      <c r="N32" s="80">
        <v>0</v>
      </c>
      <c r="O32" s="81" t="s">
        <v>100</v>
      </c>
      <c r="P32" s="80">
        <v>1</v>
      </c>
      <c r="R32" s="67" t="str">
        <f>($A$6)</f>
        <v>Potocki János</v>
      </c>
      <c r="W32" s="78"/>
      <c r="X32" s="78"/>
      <c r="Y32" s="78"/>
      <c r="AQ32" s="83"/>
    </row>
    <row r="33" spans="1:44" ht="21" x14ac:dyDescent="0.4">
      <c r="A33" s="68"/>
      <c r="B33" s="84"/>
      <c r="E33" s="67"/>
      <c r="F33" s="67"/>
      <c r="G33" s="67"/>
      <c r="H33" s="67"/>
      <c r="I33" s="67"/>
      <c r="J33" s="67"/>
      <c r="L33" s="101" t="str">
        <f>($A$4)</f>
        <v>Debreczy István</v>
      </c>
      <c r="N33" s="80">
        <v>8</v>
      </c>
      <c r="O33" s="81" t="s">
        <v>100</v>
      </c>
      <c r="P33" s="80">
        <v>2</v>
      </c>
      <c r="R33" s="67" t="str">
        <f>($A$5)</f>
        <v xml:space="preserve">Gyenes Gábor </v>
      </c>
      <c r="S33" s="67"/>
      <c r="V33" s="67"/>
      <c r="Z33" s="67"/>
      <c r="AA33" s="104"/>
      <c r="AB33" s="81"/>
      <c r="AC33" s="104"/>
      <c r="AE33" s="67"/>
      <c r="AF33" s="67"/>
      <c r="AG33" s="67"/>
      <c r="AH33" s="67"/>
      <c r="AI33" s="67"/>
      <c r="AJ33" s="67"/>
      <c r="AL33" s="67"/>
      <c r="AM33" s="67"/>
      <c r="AN33" s="67"/>
      <c r="AO33" s="67"/>
      <c r="AQ33" s="83"/>
    </row>
    <row r="34" spans="1:44" ht="21" x14ac:dyDescent="0.4">
      <c r="A34" s="68"/>
      <c r="B34" s="84"/>
      <c r="D34" s="77"/>
      <c r="E34" s="67"/>
      <c r="F34" s="67"/>
      <c r="G34" s="67"/>
      <c r="H34" s="67"/>
      <c r="I34" s="67"/>
      <c r="J34" s="67"/>
      <c r="L34" s="101" t="str">
        <f>($A$7)</f>
        <v>Kondor Balázs</v>
      </c>
      <c r="N34" s="80">
        <v>4</v>
      </c>
      <c r="O34" s="81" t="s">
        <v>100</v>
      </c>
      <c r="P34" s="80">
        <v>0</v>
      </c>
      <c r="Q34" s="67"/>
      <c r="R34" s="67" t="str">
        <f>($A$9)</f>
        <v>Németh István</v>
      </c>
      <c r="S34" s="67"/>
      <c r="V34" s="67"/>
      <c r="Z34" s="67"/>
      <c r="AA34" s="78"/>
      <c r="AB34" s="78"/>
      <c r="AC34" s="78"/>
      <c r="AE34" s="67"/>
      <c r="AF34" s="67"/>
      <c r="AG34" s="67"/>
      <c r="AH34" s="67"/>
      <c r="AI34" s="67"/>
      <c r="AJ34" s="67"/>
      <c r="AL34" s="67"/>
      <c r="AM34" s="67"/>
      <c r="AN34" s="67"/>
      <c r="AO34" s="67"/>
      <c r="AQ34" s="83"/>
      <c r="AR34" s="67"/>
    </row>
    <row r="35" spans="1:44" ht="21" x14ac:dyDescent="0.4">
      <c r="A35" s="68"/>
      <c r="B35" s="84"/>
      <c r="E35" s="67"/>
      <c r="F35" s="67"/>
      <c r="G35" s="67"/>
      <c r="H35" s="67"/>
      <c r="I35" s="67"/>
      <c r="J35" s="67"/>
      <c r="L35" s="101" t="str">
        <f>($A$8)</f>
        <v>Serák György</v>
      </c>
      <c r="N35" s="80">
        <v>1</v>
      </c>
      <c r="O35" s="81" t="s">
        <v>100</v>
      </c>
      <c r="P35" s="80">
        <v>0</v>
      </c>
      <c r="R35" s="67" t="str">
        <f>($A$10)</f>
        <v>Németh Antal</v>
      </c>
      <c r="S35" s="67"/>
      <c r="V35" s="67"/>
      <c r="Z35" s="67"/>
      <c r="AA35" s="104"/>
      <c r="AB35" s="81"/>
      <c r="AC35" s="104"/>
      <c r="AE35" s="67"/>
      <c r="AF35" s="67"/>
      <c r="AG35" s="67"/>
      <c r="AH35" s="67"/>
      <c r="AI35" s="67"/>
      <c r="AJ35" s="67"/>
      <c r="AL35" s="67"/>
      <c r="AM35" s="67"/>
      <c r="AN35" s="67"/>
      <c r="AO35" s="67"/>
      <c r="AQ35" s="83"/>
    </row>
    <row r="36" spans="1:44" ht="3.75" customHeight="1" x14ac:dyDescent="0.4">
      <c r="A36" s="68"/>
      <c r="B36" s="84"/>
      <c r="C36" s="85"/>
      <c r="D36" s="86"/>
      <c r="E36" s="84"/>
      <c r="F36" s="84"/>
      <c r="G36" s="84"/>
      <c r="H36" s="84"/>
      <c r="I36" s="84"/>
      <c r="J36" s="84"/>
      <c r="K36" s="87"/>
      <c r="L36" s="87"/>
      <c r="M36" s="87"/>
      <c r="N36" s="84"/>
      <c r="O36" s="102"/>
      <c r="P36" s="103"/>
      <c r="Q36" s="102"/>
      <c r="R36" s="84"/>
      <c r="S36" s="84"/>
      <c r="T36" s="87"/>
      <c r="U36" s="87"/>
      <c r="V36" s="84"/>
      <c r="W36" s="87"/>
      <c r="X36" s="87"/>
      <c r="Y36" s="87"/>
      <c r="Z36" s="84"/>
      <c r="AA36" s="102"/>
      <c r="AB36" s="103"/>
      <c r="AC36" s="102"/>
      <c r="AD36" s="87"/>
      <c r="AE36" s="84"/>
      <c r="AF36" s="84"/>
      <c r="AG36" s="84"/>
    </row>
    <row r="37" spans="1:44" s="67" customFormat="1" ht="24.6" x14ac:dyDescent="0.4">
      <c r="A37" s="75">
        <v>6</v>
      </c>
      <c r="B37" s="76"/>
      <c r="D37" s="77"/>
      <c r="K37" s="78"/>
      <c r="L37" s="101" t="str">
        <f>($A$3)</f>
        <v>Bottyán Zoltán</v>
      </c>
      <c r="M37" s="78"/>
      <c r="N37" s="80">
        <v>2</v>
      </c>
      <c r="O37" s="81" t="s">
        <v>100</v>
      </c>
      <c r="P37" s="80">
        <v>2</v>
      </c>
      <c r="R37" s="67" t="str">
        <f>($A$5)</f>
        <v xml:space="preserve">Gyenes Gábor </v>
      </c>
      <c r="W37" s="78"/>
      <c r="X37" s="78"/>
      <c r="Y37" s="78"/>
      <c r="AQ37" s="83"/>
    </row>
    <row r="38" spans="1:44" ht="21" x14ac:dyDescent="0.4">
      <c r="A38" s="68"/>
      <c r="B38" s="84"/>
      <c r="E38" s="67"/>
      <c r="F38" s="67"/>
      <c r="G38" s="67"/>
      <c r="H38" s="67"/>
      <c r="I38" s="67"/>
      <c r="J38" s="67"/>
      <c r="L38" s="101" t="str">
        <f>($A$4)</f>
        <v>Debreczy István</v>
      </c>
      <c r="N38" s="80">
        <v>2</v>
      </c>
      <c r="O38" s="81" t="s">
        <v>100</v>
      </c>
      <c r="P38" s="80">
        <v>1</v>
      </c>
      <c r="R38" s="67" t="str">
        <f>($A$10)</f>
        <v>Németh Antal</v>
      </c>
      <c r="S38" s="67"/>
      <c r="V38" s="67"/>
      <c r="Z38" s="67"/>
      <c r="AA38" s="104"/>
      <c r="AB38" s="81"/>
      <c r="AC38" s="104"/>
      <c r="AE38" s="67"/>
      <c r="AF38" s="67"/>
      <c r="AG38" s="67"/>
      <c r="AH38" s="67"/>
      <c r="AI38" s="67"/>
      <c r="AJ38" s="67"/>
      <c r="AL38" s="67"/>
      <c r="AM38" s="67"/>
      <c r="AN38" s="67"/>
      <c r="AO38" s="67"/>
      <c r="AQ38" s="83"/>
    </row>
    <row r="39" spans="1:44" ht="21" x14ac:dyDescent="0.4">
      <c r="A39" s="68"/>
      <c r="B39" s="84"/>
      <c r="D39" s="77"/>
      <c r="E39" s="67"/>
      <c r="F39" s="67"/>
      <c r="G39" s="67"/>
      <c r="H39" s="67"/>
      <c r="I39" s="67"/>
      <c r="J39" s="67"/>
      <c r="L39" s="101" t="str">
        <f>($A$6)</f>
        <v>Potocki János</v>
      </c>
      <c r="N39" s="80">
        <v>1</v>
      </c>
      <c r="O39" s="81" t="s">
        <v>100</v>
      </c>
      <c r="P39" s="80">
        <v>0</v>
      </c>
      <c r="Q39" s="67"/>
      <c r="R39" s="67" t="str">
        <f>($A$9)</f>
        <v>Németh István</v>
      </c>
      <c r="S39" s="67"/>
      <c r="V39" s="67"/>
      <c r="Z39" s="67"/>
      <c r="AA39" s="78"/>
      <c r="AB39" s="78"/>
      <c r="AC39" s="78"/>
      <c r="AE39" s="67"/>
      <c r="AF39" s="67"/>
      <c r="AG39" s="67"/>
      <c r="AH39" s="67"/>
      <c r="AI39" s="67"/>
      <c r="AJ39" s="67"/>
      <c r="AL39" s="67"/>
      <c r="AM39" s="67"/>
      <c r="AN39" s="67"/>
      <c r="AO39" s="67"/>
      <c r="AQ39" s="83"/>
      <c r="AR39" s="67"/>
    </row>
    <row r="40" spans="1:44" ht="21" x14ac:dyDescent="0.4">
      <c r="A40" s="68"/>
      <c r="B40" s="84"/>
      <c r="E40" s="67"/>
      <c r="F40" s="67"/>
      <c r="G40" s="67"/>
      <c r="H40" s="67"/>
      <c r="I40" s="67"/>
      <c r="J40" s="67"/>
      <c r="L40" s="101" t="str">
        <f>($A$7)</f>
        <v>Kondor Balázs</v>
      </c>
      <c r="N40" s="80">
        <v>1</v>
      </c>
      <c r="O40" s="81" t="s">
        <v>100</v>
      </c>
      <c r="P40" s="80">
        <v>1</v>
      </c>
      <c r="R40" s="67" t="str">
        <f>($A$8)</f>
        <v>Serák György</v>
      </c>
      <c r="S40" s="67"/>
      <c r="V40" s="67"/>
      <c r="Z40" s="67"/>
      <c r="AA40" s="104"/>
      <c r="AB40" s="81"/>
      <c r="AC40" s="104"/>
      <c r="AE40" s="67"/>
      <c r="AF40" s="67"/>
      <c r="AG40" s="67"/>
      <c r="AH40" s="67"/>
      <c r="AI40" s="67"/>
      <c r="AJ40" s="67"/>
      <c r="AL40" s="67"/>
      <c r="AM40" s="67"/>
      <c r="AN40" s="67"/>
      <c r="AO40" s="67"/>
      <c r="AQ40" s="83"/>
    </row>
    <row r="41" spans="1:44" ht="3.75" customHeight="1" x14ac:dyDescent="0.4">
      <c r="A41" s="68"/>
      <c r="B41" s="84"/>
      <c r="C41" s="85"/>
      <c r="D41" s="86"/>
      <c r="E41" s="84"/>
      <c r="F41" s="84"/>
      <c r="G41" s="84"/>
      <c r="H41" s="84"/>
      <c r="I41" s="84"/>
      <c r="J41" s="84"/>
      <c r="K41" s="87"/>
      <c r="L41" s="87"/>
      <c r="M41" s="87"/>
      <c r="N41" s="84"/>
      <c r="O41" s="102"/>
      <c r="P41" s="103"/>
      <c r="Q41" s="102"/>
      <c r="R41" s="84"/>
      <c r="S41" s="84"/>
      <c r="T41" s="87"/>
      <c r="U41" s="87"/>
      <c r="V41" s="84"/>
      <c r="W41" s="87"/>
      <c r="X41" s="87"/>
      <c r="Y41" s="87"/>
      <c r="Z41" s="84"/>
      <c r="AA41" s="102"/>
      <c r="AB41" s="103"/>
      <c r="AC41" s="102"/>
      <c r="AD41" s="87"/>
      <c r="AE41" s="84"/>
      <c r="AF41" s="84"/>
      <c r="AG41" s="84"/>
    </row>
    <row r="42" spans="1:44" s="67" customFormat="1" ht="24.6" x14ac:dyDescent="0.4">
      <c r="A42" s="75">
        <v>1</v>
      </c>
      <c r="B42" s="76"/>
      <c r="D42" s="77"/>
      <c r="K42" s="78"/>
      <c r="L42" s="101" t="str">
        <f>($A$3)</f>
        <v>Bottyán Zoltán</v>
      </c>
      <c r="M42" s="78"/>
      <c r="N42" s="80">
        <v>0</v>
      </c>
      <c r="O42" s="81" t="s">
        <v>100</v>
      </c>
      <c r="P42" s="80">
        <v>0</v>
      </c>
      <c r="R42" s="67" t="str">
        <f>($A$4)</f>
        <v>Debreczy István</v>
      </c>
      <c r="W42" s="78"/>
      <c r="X42" s="78"/>
      <c r="Y42" s="78"/>
      <c r="AQ42" s="83"/>
    </row>
    <row r="43" spans="1:44" ht="21" x14ac:dyDescent="0.4">
      <c r="A43" s="68"/>
      <c r="B43" s="84"/>
      <c r="E43" s="67"/>
      <c r="F43" s="67"/>
      <c r="G43" s="67"/>
      <c r="H43" s="67"/>
      <c r="I43" s="67"/>
      <c r="J43" s="67"/>
      <c r="L43" s="101" t="str">
        <f>($A$5)</f>
        <v xml:space="preserve">Gyenes Gábor </v>
      </c>
      <c r="N43" s="80">
        <v>3</v>
      </c>
      <c r="O43" s="81" t="s">
        <v>100</v>
      </c>
      <c r="P43" s="80">
        <v>1</v>
      </c>
      <c r="R43" s="67" t="str">
        <f>($A$9)</f>
        <v>Németh István</v>
      </c>
      <c r="S43" s="67"/>
      <c r="V43" s="67"/>
      <c r="Z43" s="67"/>
      <c r="AA43" s="104"/>
      <c r="AB43" s="81"/>
      <c r="AC43" s="104"/>
      <c r="AE43" s="67"/>
      <c r="AF43" s="67"/>
      <c r="AG43" s="67"/>
      <c r="AH43" s="67"/>
      <c r="AI43" s="67"/>
      <c r="AJ43" s="67"/>
      <c r="AL43" s="67"/>
      <c r="AM43" s="67"/>
      <c r="AN43" s="67"/>
      <c r="AO43" s="67"/>
      <c r="AQ43" s="83"/>
    </row>
    <row r="44" spans="1:44" ht="21" x14ac:dyDescent="0.4">
      <c r="A44" s="68"/>
      <c r="B44" s="84"/>
      <c r="D44" s="77"/>
      <c r="E44" s="67"/>
      <c r="F44" s="67"/>
      <c r="G44" s="67"/>
      <c r="H44" s="67"/>
      <c r="I44" s="67"/>
      <c r="J44" s="67"/>
      <c r="L44" s="101" t="str">
        <f>($A$6)</f>
        <v>Potocki János</v>
      </c>
      <c r="N44" s="80">
        <v>1</v>
      </c>
      <c r="O44" s="81" t="s">
        <v>100</v>
      </c>
      <c r="P44" s="80">
        <v>1</v>
      </c>
      <c r="Q44" s="67"/>
      <c r="R44" s="67" t="str">
        <f>($A$8)</f>
        <v>Serák György</v>
      </c>
      <c r="S44" s="67"/>
      <c r="V44" s="67"/>
      <c r="Z44" s="67"/>
      <c r="AA44" s="78"/>
      <c r="AB44" s="78"/>
      <c r="AC44" s="78"/>
      <c r="AE44" s="67"/>
      <c r="AF44" s="67"/>
      <c r="AG44" s="67"/>
      <c r="AH44" s="67"/>
      <c r="AI44" s="67"/>
      <c r="AJ44" s="67"/>
      <c r="AL44" s="67"/>
      <c r="AM44" s="67"/>
      <c r="AN44" s="67"/>
      <c r="AO44" s="67"/>
      <c r="AQ44" s="83"/>
      <c r="AR44" s="67"/>
    </row>
    <row r="45" spans="1:44" ht="21" x14ac:dyDescent="0.4">
      <c r="A45" s="68"/>
      <c r="B45" s="84"/>
      <c r="E45" s="67"/>
      <c r="F45" s="67"/>
      <c r="G45" s="67"/>
      <c r="H45" s="67"/>
      <c r="I45" s="67"/>
      <c r="J45" s="67"/>
      <c r="L45" s="101" t="str">
        <f>($A$7)</f>
        <v>Kondor Balázs</v>
      </c>
      <c r="N45" s="80">
        <v>3</v>
      </c>
      <c r="O45" s="81" t="s">
        <v>100</v>
      </c>
      <c r="P45" s="80">
        <v>0</v>
      </c>
      <c r="R45" s="67" t="str">
        <f>($A$10)</f>
        <v>Németh Antal</v>
      </c>
      <c r="S45" s="67"/>
      <c r="V45" s="67"/>
      <c r="Z45" s="67"/>
      <c r="AA45" s="104"/>
      <c r="AB45" s="81"/>
      <c r="AC45" s="104"/>
      <c r="AE45" s="67"/>
      <c r="AF45" s="67"/>
      <c r="AG45" s="67"/>
      <c r="AH45" s="67"/>
      <c r="AI45" s="67"/>
      <c r="AJ45" s="67"/>
      <c r="AL45" s="67"/>
      <c r="AM45" s="67"/>
      <c r="AN45" s="67"/>
      <c r="AO45" s="67"/>
      <c r="AQ45" s="83"/>
    </row>
    <row r="46" spans="1:44" ht="3.75" customHeight="1" x14ac:dyDescent="0.4">
      <c r="A46" s="68"/>
      <c r="B46" s="84"/>
      <c r="C46" s="85"/>
      <c r="D46" s="86"/>
      <c r="E46" s="84"/>
      <c r="F46" s="84"/>
      <c r="G46" s="84"/>
      <c r="H46" s="84"/>
      <c r="I46" s="84"/>
      <c r="J46" s="84"/>
      <c r="K46" s="87"/>
      <c r="L46" s="87"/>
      <c r="M46" s="87"/>
      <c r="N46" s="84"/>
      <c r="O46" s="102"/>
      <c r="P46" s="103"/>
      <c r="Q46" s="102"/>
      <c r="R46" s="84"/>
      <c r="S46" s="84"/>
      <c r="T46" s="87"/>
      <c r="U46" s="87"/>
      <c r="V46" s="84"/>
      <c r="W46" s="87"/>
      <c r="X46" s="87"/>
      <c r="Y46" s="87"/>
      <c r="Z46" s="84"/>
      <c r="AA46" s="102"/>
      <c r="AB46" s="103"/>
      <c r="AC46" s="102"/>
      <c r="AD46" s="87"/>
      <c r="AE46" s="84"/>
      <c r="AF46" s="84"/>
      <c r="AG46" s="84"/>
    </row>
  </sheetData>
  <mergeCells count="9">
    <mergeCell ref="AI1:AO1"/>
    <mergeCell ref="B2:E2"/>
    <mergeCell ref="F2:I2"/>
    <mergeCell ref="J2:M2"/>
    <mergeCell ref="N2:Q2"/>
    <mergeCell ref="R2:U2"/>
    <mergeCell ref="V2:Y2"/>
    <mergeCell ref="Z2:AC2"/>
    <mergeCell ref="AD2:AG2"/>
  </mergeCells>
  <conditionalFormatting sqref="E4:E10 I3 I5:I10 M3:M4 M6:M10 Q3:Q5 Q7:Q10 U3:U6 U8:U10 Y3:Y7 Y9:Y10 AC3:AC8 AC10 AG3:AG9">
    <cfRule type="cellIs" dxfId="26" priority="2" operator="equal">
      <formula>"g"</formula>
    </cfRule>
    <cfRule type="cellIs" dxfId="25" priority="3" operator="equal">
      <formula>"d"</formula>
    </cfRule>
    <cfRule type="cellIs" dxfId="24" priority="4" operator="equal">
      <formula>"v"</formula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Roman,Normál"&amp;12&amp;A</oddHeader>
    <oddFooter>&amp;C&amp;"Times New Roman,Normál"&amp;12Oldal &amp;P</oddFooter>
  </headerFooter>
  <rowBreaks count="1" manualBreakCount="1">
    <brk id="26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46"/>
  <sheetViews>
    <sheetView zoomScale="110" zoomScaleNormal="110" workbookViewId="0">
      <selection activeCell="A4" sqref="A4"/>
    </sheetView>
  </sheetViews>
  <sheetFormatPr defaultRowHeight="13.2" x14ac:dyDescent="0.25"/>
  <cols>
    <col min="1" max="1" width="25.5546875" customWidth="1"/>
    <col min="2" max="8" width="2.6640625" customWidth="1"/>
    <col min="9" max="9" width="3" customWidth="1"/>
    <col min="10" max="33" width="2.6640625" customWidth="1"/>
    <col min="34" max="34" width="1.33203125" customWidth="1"/>
    <col min="35" max="38" width="2.6640625" customWidth="1"/>
    <col min="39" max="40" width="3.44140625" customWidth="1"/>
    <col min="41" max="41" width="3.5546875" customWidth="1"/>
    <col min="42" max="42" width="0.6640625" customWidth="1"/>
    <col min="43" max="43" width="2.6640625" customWidth="1"/>
    <col min="44" max="44" width="0.88671875" customWidth="1"/>
    <col min="45" max="45" width="4.109375" customWidth="1"/>
    <col min="46" max="1025" width="2.6640625" customWidth="1"/>
  </cols>
  <sheetData>
    <row r="1" spans="1:45" ht="15.6" x14ac:dyDescent="0.3">
      <c r="A1" s="17" t="s">
        <v>114</v>
      </c>
      <c r="B1" s="18"/>
      <c r="AI1" s="5">
        <v>43638</v>
      </c>
      <c r="AJ1" s="5"/>
      <c r="AK1" s="5"/>
      <c r="AL1" s="5"/>
      <c r="AM1" s="5"/>
      <c r="AN1" s="5"/>
      <c r="AO1" s="5"/>
      <c r="AQ1" s="19"/>
      <c r="AR1" s="20"/>
    </row>
    <row r="2" spans="1:45" ht="50.4" customHeight="1" x14ac:dyDescent="0.25">
      <c r="A2" s="21" t="s">
        <v>1</v>
      </c>
      <c r="B2" s="4" t="str">
        <f>(A3)</f>
        <v>Szatmári Tamás</v>
      </c>
      <c r="C2" s="4"/>
      <c r="D2" s="4"/>
      <c r="E2" s="4"/>
      <c r="F2" s="2" t="str">
        <f>(A4)</f>
        <v>Lukács Viktor</v>
      </c>
      <c r="G2" s="2"/>
      <c r="H2" s="2"/>
      <c r="I2" s="2"/>
      <c r="J2" s="3" t="str">
        <f>(A5)</f>
        <v>Füzy Csaba</v>
      </c>
      <c r="K2" s="3"/>
      <c r="L2" s="3"/>
      <c r="M2" s="3"/>
      <c r="N2" s="3" t="str">
        <f>(A6)</f>
        <v>Kondor Gábor</v>
      </c>
      <c r="O2" s="3"/>
      <c r="P2" s="3"/>
      <c r="Q2" s="3"/>
      <c r="R2" s="3" t="str">
        <f>(A7)</f>
        <v>Németh Károly</v>
      </c>
      <c r="S2" s="3"/>
      <c r="T2" s="3"/>
      <c r="U2" s="3"/>
      <c r="V2" s="3" t="str">
        <f>(A8)</f>
        <v>Angler Lajos</v>
      </c>
      <c r="W2" s="3"/>
      <c r="X2" s="3"/>
      <c r="Y2" s="3"/>
      <c r="Z2" s="3" t="str">
        <f>(A9)</f>
        <v>Vargha Ákos</v>
      </c>
      <c r="AA2" s="3"/>
      <c r="AB2" s="3"/>
      <c r="AC2" s="3"/>
      <c r="AD2" s="3" t="str">
        <f>(A10)</f>
        <v>Csorba Gábor</v>
      </c>
      <c r="AE2" s="3"/>
      <c r="AF2" s="3"/>
      <c r="AG2" s="3"/>
      <c r="AH2" s="22"/>
      <c r="AI2" s="96" t="s">
        <v>91</v>
      </c>
      <c r="AJ2" s="24" t="s">
        <v>92</v>
      </c>
      <c r="AK2" s="24" t="s">
        <v>93</v>
      </c>
      <c r="AL2" s="24" t="s">
        <v>94</v>
      </c>
      <c r="AM2" s="24" t="s">
        <v>95</v>
      </c>
      <c r="AN2" s="24" t="s">
        <v>96</v>
      </c>
      <c r="AO2" s="97" t="s">
        <v>97</v>
      </c>
      <c r="AQ2" s="27" t="s">
        <v>98</v>
      </c>
      <c r="AR2" s="98"/>
      <c r="AS2" s="29" t="s">
        <v>99</v>
      </c>
    </row>
    <row r="3" spans="1:45" ht="15.6" x14ac:dyDescent="0.3">
      <c r="A3" s="30" t="s">
        <v>83</v>
      </c>
      <c r="B3" s="31"/>
      <c r="C3" s="32"/>
      <c r="D3" s="32"/>
      <c r="E3" s="32"/>
      <c r="F3" s="33">
        <v>7</v>
      </c>
      <c r="G3" s="47">
        <f>(N42)</f>
        <v>3</v>
      </c>
      <c r="H3" s="47">
        <f>(P42)</f>
        <v>0</v>
      </c>
      <c r="I3" s="35" t="str">
        <f>IF(G3=".","-",IF(G3&gt;H3,"g",IF(G3=H3,"d","v")))</f>
        <v>g</v>
      </c>
      <c r="J3" s="33">
        <v>6</v>
      </c>
      <c r="K3" s="34">
        <f>(N37)</f>
        <v>1</v>
      </c>
      <c r="L3" s="34">
        <f>(P37)</f>
        <v>0</v>
      </c>
      <c r="M3" s="35" t="str">
        <f>IF(K3=".","-",IF(K3&gt;L3,"g",IF(K3=L3,"d","v")))</f>
        <v>g</v>
      </c>
      <c r="N3" s="33">
        <v>5</v>
      </c>
      <c r="O3" s="34">
        <f>(N32)</f>
        <v>1</v>
      </c>
      <c r="P3" s="34">
        <f>(P32)</f>
        <v>1</v>
      </c>
      <c r="Q3" s="35" t="str">
        <f>IF(O3=".","-",IF(O3&gt;P3,"g",IF(O3=P3,"d","v")))</f>
        <v>d</v>
      </c>
      <c r="R3" s="33">
        <v>4</v>
      </c>
      <c r="S3" s="34">
        <f>(N27)</f>
        <v>0</v>
      </c>
      <c r="T3" s="34">
        <f>(P27)</f>
        <v>0</v>
      </c>
      <c r="U3" s="35" t="str">
        <f>IF(S3=".","-",IF(S3&gt;T3,"g",IF(S3=T3,"d","v")))</f>
        <v>d</v>
      </c>
      <c r="V3" s="33">
        <v>3</v>
      </c>
      <c r="W3" s="34">
        <f>(N22)</f>
        <v>3</v>
      </c>
      <c r="X3" s="34">
        <f>(P22)</f>
        <v>3</v>
      </c>
      <c r="Y3" s="35" t="str">
        <f>IF(W3=".","-",IF(W3&gt;X3,"g",IF(W3=X3,"d","v")))</f>
        <v>d</v>
      </c>
      <c r="Z3" s="33">
        <v>2</v>
      </c>
      <c r="AA3" s="34">
        <f>(N17)</f>
        <v>2</v>
      </c>
      <c r="AB3" s="34">
        <f>(P17)</f>
        <v>0</v>
      </c>
      <c r="AC3" s="35" t="str">
        <f t="shared" ref="AC3:AC8" si="0">IF(AA3=".","-",IF(AA3&gt;AB3,"g",IF(AA3=AB3,"d","v")))</f>
        <v>g</v>
      </c>
      <c r="AD3" s="33">
        <v>1</v>
      </c>
      <c r="AE3" s="34">
        <f>(N12)</f>
        <v>0</v>
      </c>
      <c r="AF3" s="34">
        <f>(P12)</f>
        <v>0</v>
      </c>
      <c r="AG3" s="35" t="str">
        <f t="shared" ref="AG3:AG9" si="1">IF(AE3=".","-",IF(AE3&gt;AF3,"g",IF(AE3=AF3,"d","v")))</f>
        <v>d</v>
      </c>
      <c r="AH3" s="36"/>
      <c r="AI3" s="37">
        <f t="shared" ref="AI3:AI10" si="2">SUM(AJ3:AL3)</f>
        <v>7</v>
      </c>
      <c r="AJ3" s="38">
        <f t="shared" ref="AJ3:AJ10" si="3">COUNTIF(B3:AG3,"g")</f>
        <v>3</v>
      </c>
      <c r="AK3" s="38">
        <f t="shared" ref="AK3:AK10" si="4">COUNTIF(B3:AG3,"d")</f>
        <v>4</v>
      </c>
      <c r="AL3" s="38">
        <f t="shared" ref="AL3:AL10" si="5">COUNTIF(B3:AG3,"v")</f>
        <v>0</v>
      </c>
      <c r="AM3" s="39">
        <f>SUM(IF(G3&lt;&gt;".",G3)+IF(K3&lt;&gt;".",K3)+IF(O3&lt;&gt;".",O3)+IF(S3&lt;&gt;".",S3)+IF(W3&lt;&gt;".",W3)+IF(AA3&lt;&gt;".",AA3)+IF(AE3&lt;&gt;".",AE3))</f>
        <v>10</v>
      </c>
      <c r="AN3" s="39">
        <f>SUM(IF(H3&lt;&gt;".",H3)+IF(L3&lt;&gt;".",L3)+IF(P3&lt;&gt;".",P3)+IF(T3&lt;&gt;".",T3)+IF(X3&lt;&gt;".",X3)+IF(AB3&lt;&gt;".",AB3)+IF(AF3&lt;&gt;".",AF3))</f>
        <v>4</v>
      </c>
      <c r="AO3" s="40">
        <f t="shared" ref="AO3:AO10" si="6">SUM(AJ3*3+AK3*1)</f>
        <v>13</v>
      </c>
      <c r="AP3" s="67"/>
      <c r="AQ3" s="42">
        <f t="shared" ref="AQ3:AQ10" si="7">RANK(AO3,$AO$3:$AO$10,0)</f>
        <v>2</v>
      </c>
      <c r="AR3" s="99"/>
      <c r="AS3" s="44">
        <f t="shared" ref="AS3:AS10" si="8">SUM(AM3-AN3)</f>
        <v>6</v>
      </c>
    </row>
    <row r="4" spans="1:45" ht="15.6" x14ac:dyDescent="0.3">
      <c r="A4" s="45" t="s">
        <v>86</v>
      </c>
      <c r="B4" s="46">
        <v>7</v>
      </c>
      <c r="C4" s="47">
        <f>(P42)</f>
        <v>0</v>
      </c>
      <c r="D4" s="47">
        <f>(N42)</f>
        <v>3</v>
      </c>
      <c r="E4" s="48" t="str">
        <f t="shared" ref="E4:E10" si="9">IF(C4=".","-",IF(C4&gt;D4,"g",IF(C4=D4,"d","v")))</f>
        <v>v</v>
      </c>
      <c r="F4" s="49"/>
      <c r="G4" s="50"/>
      <c r="H4" s="50"/>
      <c r="I4" s="50"/>
      <c r="J4" s="46">
        <v>5</v>
      </c>
      <c r="K4" s="47">
        <f>(N33)</f>
        <v>4</v>
      </c>
      <c r="L4" s="47">
        <f>(P33)</f>
        <v>1</v>
      </c>
      <c r="M4" s="48" t="str">
        <f>IF(K4=".","-",IF(K4&gt;L4,"g",IF(K4=L4,"d","v")))</f>
        <v>g</v>
      </c>
      <c r="N4" s="46">
        <v>4</v>
      </c>
      <c r="O4" s="47">
        <f>(N28)</f>
        <v>0</v>
      </c>
      <c r="P4" s="47">
        <f>(P28)</f>
        <v>1</v>
      </c>
      <c r="Q4" s="48" t="str">
        <f>IF(O4=".","-",IF(O4&gt;P4,"g",IF(O4=P4,"d","v")))</f>
        <v>v</v>
      </c>
      <c r="R4" s="46">
        <v>3</v>
      </c>
      <c r="S4" s="47">
        <f>(N23)</f>
        <v>4</v>
      </c>
      <c r="T4" s="47">
        <f>(P23)</f>
        <v>0</v>
      </c>
      <c r="U4" s="48" t="str">
        <f>IF(S4=".","-",IF(S4&gt;T4,"g",IF(S4=T4,"d","v")))</f>
        <v>g</v>
      </c>
      <c r="V4" s="46">
        <v>2</v>
      </c>
      <c r="W4" s="47">
        <f>(N18)</f>
        <v>5</v>
      </c>
      <c r="X4" s="47">
        <f>(P18)</f>
        <v>1</v>
      </c>
      <c r="Y4" s="48" t="str">
        <f>IF(W4=".","-",IF(W4&gt;X4,"g",IF(W4=X4,"d","v")))</f>
        <v>g</v>
      </c>
      <c r="Z4" s="46">
        <v>1</v>
      </c>
      <c r="AA4" s="47">
        <f>(N13)</f>
        <v>1</v>
      </c>
      <c r="AB4" s="47">
        <f>(P13)</f>
        <v>0</v>
      </c>
      <c r="AC4" s="48" t="str">
        <f t="shared" si="0"/>
        <v>g</v>
      </c>
      <c r="AD4" s="46">
        <v>6</v>
      </c>
      <c r="AE4" s="47">
        <f>(N38)</f>
        <v>8</v>
      </c>
      <c r="AF4" s="47">
        <f>(P38)</f>
        <v>1</v>
      </c>
      <c r="AG4" s="48" t="str">
        <f t="shared" si="1"/>
        <v>g</v>
      </c>
      <c r="AH4" s="51"/>
      <c r="AI4" s="52">
        <f t="shared" si="2"/>
        <v>7</v>
      </c>
      <c r="AJ4" s="53">
        <f t="shared" si="3"/>
        <v>5</v>
      </c>
      <c r="AK4" s="53">
        <f t="shared" si="4"/>
        <v>0</v>
      </c>
      <c r="AL4" s="53">
        <f t="shared" si="5"/>
        <v>2</v>
      </c>
      <c r="AM4" s="39">
        <f>SUM(IF(C4&lt;&gt;".",C4)+IF(K4&lt;&gt;".",K4)+IF(O4&lt;&gt;".",O4)+IF(S4&lt;&gt;".",S4)+IF(W4&lt;&gt;".",W4)+IF(AA4&lt;&gt;".",AA4)+IF(AE4&lt;&gt;".",AE4))</f>
        <v>22</v>
      </c>
      <c r="AN4" s="39">
        <f>SUM(IF(D4&lt;&gt;".",D4)+IF(L4&lt;&gt;".",L4)+IF(P4&lt;&gt;".",P4)+IF(T4&lt;&gt;".",T4)+IF(X4&lt;&gt;".",X4)+IF(AB4&lt;&gt;".",AB4)+IF(AF4&lt;&gt;".",AF4))</f>
        <v>7</v>
      </c>
      <c r="AO4" s="54">
        <f t="shared" si="6"/>
        <v>15</v>
      </c>
      <c r="AP4" s="67"/>
      <c r="AQ4" s="42">
        <f t="shared" si="7"/>
        <v>1</v>
      </c>
      <c r="AR4" s="99"/>
      <c r="AS4" s="44">
        <f t="shared" si="8"/>
        <v>15</v>
      </c>
    </row>
    <row r="5" spans="1:45" ht="15.6" x14ac:dyDescent="0.3">
      <c r="A5" s="45" t="s">
        <v>14</v>
      </c>
      <c r="B5" s="46">
        <v>6</v>
      </c>
      <c r="C5" s="47">
        <f>(P37)</f>
        <v>0</v>
      </c>
      <c r="D5" s="47">
        <f>(N37)</f>
        <v>1</v>
      </c>
      <c r="E5" s="48" t="str">
        <f t="shared" si="9"/>
        <v>v</v>
      </c>
      <c r="F5" s="46">
        <v>5</v>
      </c>
      <c r="G5" s="47">
        <f>(P33)</f>
        <v>1</v>
      </c>
      <c r="H5" s="47">
        <f>(N33)</f>
        <v>4</v>
      </c>
      <c r="I5" s="48" t="str">
        <f t="shared" ref="I5:I10" si="10">IF(G5=".","-",IF(G5&gt;H5,"g",IF(G5=H5,"d","v")))</f>
        <v>v</v>
      </c>
      <c r="J5" s="49"/>
      <c r="K5" s="50"/>
      <c r="L5" s="50"/>
      <c r="M5" s="50"/>
      <c r="N5" s="46">
        <v>3</v>
      </c>
      <c r="O5" s="47">
        <f>(N24)</f>
        <v>0</v>
      </c>
      <c r="P5" s="47">
        <f>(P24)</f>
        <v>0</v>
      </c>
      <c r="Q5" s="48" t="str">
        <f>IF(O5=".","-",IF(O5&gt;P5,"g",IF(O5=P5,"d","v")))</f>
        <v>d</v>
      </c>
      <c r="R5" s="46">
        <v>2</v>
      </c>
      <c r="S5" s="47">
        <f>(N19)</f>
        <v>1</v>
      </c>
      <c r="T5" s="47">
        <f>(P19)</f>
        <v>1</v>
      </c>
      <c r="U5" s="48" t="str">
        <f>IF(S5=".","-",IF(S5&gt;T5,"g",IF(S5=T5,"d","v")))</f>
        <v>d</v>
      </c>
      <c r="V5" s="46">
        <v>1</v>
      </c>
      <c r="W5" s="47">
        <f>(N14)</f>
        <v>1</v>
      </c>
      <c r="X5" s="47">
        <f>(P14)</f>
        <v>0</v>
      </c>
      <c r="Y5" s="48" t="str">
        <f>IF(W5=".","-",IF(W5&gt;X5,"g",IF(W5=X5,"d","v")))</f>
        <v>g</v>
      </c>
      <c r="Z5" s="46">
        <v>7</v>
      </c>
      <c r="AA5" s="47">
        <f>(N43)</f>
        <v>2</v>
      </c>
      <c r="AB5" s="47">
        <f>(P43)</f>
        <v>0</v>
      </c>
      <c r="AC5" s="48" t="str">
        <f t="shared" si="0"/>
        <v>g</v>
      </c>
      <c r="AD5" s="46">
        <v>4</v>
      </c>
      <c r="AE5" s="47">
        <f>(N29)</f>
        <v>1</v>
      </c>
      <c r="AF5" s="47">
        <f>(P29)</f>
        <v>0</v>
      </c>
      <c r="AG5" s="48" t="str">
        <f t="shared" si="1"/>
        <v>g</v>
      </c>
      <c r="AH5" s="51"/>
      <c r="AI5" s="52">
        <f t="shared" si="2"/>
        <v>7</v>
      </c>
      <c r="AJ5" s="53">
        <f t="shared" si="3"/>
        <v>3</v>
      </c>
      <c r="AK5" s="53">
        <f t="shared" si="4"/>
        <v>2</v>
      </c>
      <c r="AL5" s="53">
        <f t="shared" si="5"/>
        <v>2</v>
      </c>
      <c r="AM5" s="39">
        <f>SUM(IF(C5&lt;&gt;".",C5)+IF(G5&lt;&gt;".",G5)+IF(O5&lt;&gt;".",O5)+IF(S5&lt;&gt;".",S5)+IF(W5&lt;&gt;".",W5)+IF(AA5&lt;&gt;".",AA5)+IF(AE5&lt;&gt;".",AE5))</f>
        <v>6</v>
      </c>
      <c r="AN5" s="39">
        <f>SUM(IF(D5&lt;&gt;".",D5)+IF(H5&lt;&gt;".",H5)+IF(P5&lt;&gt;".",P5)+IF(T5&lt;&gt;".",T5)+IF(X5&lt;&gt;".",X5)+IF(AB5&lt;&gt;".",AB5)+IF(AF5&lt;&gt;".",AF5))</f>
        <v>6</v>
      </c>
      <c r="AO5" s="54">
        <f t="shared" si="6"/>
        <v>11</v>
      </c>
      <c r="AP5" s="67"/>
      <c r="AQ5" s="42">
        <f t="shared" si="7"/>
        <v>4</v>
      </c>
      <c r="AR5" s="99"/>
      <c r="AS5" s="44">
        <f t="shared" si="8"/>
        <v>0</v>
      </c>
    </row>
    <row r="6" spans="1:45" ht="15.6" x14ac:dyDescent="0.3">
      <c r="A6" s="45" t="s">
        <v>88</v>
      </c>
      <c r="B6" s="46">
        <v>5</v>
      </c>
      <c r="C6" s="47">
        <f>(P32)</f>
        <v>1</v>
      </c>
      <c r="D6" s="47">
        <f>(N32)</f>
        <v>1</v>
      </c>
      <c r="E6" s="48" t="str">
        <f t="shared" si="9"/>
        <v>d</v>
      </c>
      <c r="F6" s="46">
        <v>4</v>
      </c>
      <c r="G6" s="47">
        <f>(P28)</f>
        <v>1</v>
      </c>
      <c r="H6" s="47">
        <f>(N28)</f>
        <v>0</v>
      </c>
      <c r="I6" s="48" t="str">
        <f t="shared" si="10"/>
        <v>g</v>
      </c>
      <c r="J6" s="46">
        <v>3</v>
      </c>
      <c r="K6" s="47">
        <f>(P24)</f>
        <v>0</v>
      </c>
      <c r="L6" s="47">
        <f>(N24)</f>
        <v>0</v>
      </c>
      <c r="M6" s="48" t="str">
        <f>IF(K6=".","-",IF(K6&gt;L6,"g",IF(K6=L6,"d","v")))</f>
        <v>d</v>
      </c>
      <c r="N6" s="49"/>
      <c r="O6" s="50"/>
      <c r="P6" s="50"/>
      <c r="Q6" s="50"/>
      <c r="R6" s="46">
        <v>1</v>
      </c>
      <c r="S6" s="47">
        <f>(N15)</f>
        <v>2</v>
      </c>
      <c r="T6" s="47">
        <f>(P15)</f>
        <v>2</v>
      </c>
      <c r="U6" s="48" t="str">
        <f>IF(S6=".","-",IF(S6&gt;T6,"g",IF(S6=T6,"d","v")))</f>
        <v>d</v>
      </c>
      <c r="V6" s="46">
        <v>7</v>
      </c>
      <c r="W6" s="47">
        <f>(N44)</f>
        <v>0</v>
      </c>
      <c r="X6" s="47">
        <f>(P44)</f>
        <v>2</v>
      </c>
      <c r="Y6" s="48" t="str">
        <f>IF(W6=".","-",IF(W6&gt;X6,"g",IF(W6=X6,"d","v")))</f>
        <v>v</v>
      </c>
      <c r="Z6" s="46">
        <v>6</v>
      </c>
      <c r="AA6" s="47">
        <f>(N39)</f>
        <v>1</v>
      </c>
      <c r="AB6" s="47">
        <f>(P39)</f>
        <v>0</v>
      </c>
      <c r="AC6" s="48" t="str">
        <f t="shared" si="0"/>
        <v>g</v>
      </c>
      <c r="AD6" s="46">
        <v>2</v>
      </c>
      <c r="AE6" s="47">
        <f>(N20)</f>
        <v>4</v>
      </c>
      <c r="AF6" s="47">
        <f>(P20)</f>
        <v>1</v>
      </c>
      <c r="AG6" s="48" t="str">
        <f t="shared" si="1"/>
        <v>g</v>
      </c>
      <c r="AH6" s="51"/>
      <c r="AI6" s="52">
        <f t="shared" si="2"/>
        <v>7</v>
      </c>
      <c r="AJ6" s="53">
        <f t="shared" si="3"/>
        <v>3</v>
      </c>
      <c r="AK6" s="53">
        <f t="shared" si="4"/>
        <v>3</v>
      </c>
      <c r="AL6" s="53">
        <f t="shared" si="5"/>
        <v>1</v>
      </c>
      <c r="AM6" s="39">
        <f>SUM(IF(C6&lt;&gt;".",C6)+IF(G6&lt;&gt;".",G6)+IF(K6&lt;&gt;".",K6)+IF(S6&lt;&gt;".",S6)+IF(W6&lt;&gt;".",W6)+IF(AA6&lt;&gt;".",AA6)+IF(AE6&lt;&gt;".",AE6))</f>
        <v>9</v>
      </c>
      <c r="AN6" s="39">
        <f>SUM(IF(D6&lt;&gt;".",D6)+IF(H6&lt;&gt;".",H6)+IF(L6&lt;&gt;".",L6)+IF(T6&lt;&gt;".",T6)+IF(X6&lt;&gt;".",X6)+IF(AB6&lt;&gt;".",AB6)+IF(AF6&lt;&gt;".",AF6))</f>
        <v>6</v>
      </c>
      <c r="AO6" s="54">
        <f t="shared" si="6"/>
        <v>12</v>
      </c>
      <c r="AP6" s="67"/>
      <c r="AQ6" s="42">
        <f t="shared" si="7"/>
        <v>3</v>
      </c>
      <c r="AR6" s="99"/>
      <c r="AS6" s="44">
        <f t="shared" si="8"/>
        <v>3</v>
      </c>
    </row>
    <row r="7" spans="1:45" ht="15.6" x14ac:dyDescent="0.3">
      <c r="A7" s="45" t="s">
        <v>35</v>
      </c>
      <c r="B7" s="46">
        <v>4</v>
      </c>
      <c r="C7" s="47">
        <f>(P27)</f>
        <v>0</v>
      </c>
      <c r="D7" s="47">
        <f>(N27)</f>
        <v>0</v>
      </c>
      <c r="E7" s="48" t="str">
        <f t="shared" si="9"/>
        <v>d</v>
      </c>
      <c r="F7" s="46">
        <v>3</v>
      </c>
      <c r="G7" s="47">
        <f>(P23)</f>
        <v>0</v>
      </c>
      <c r="H7" s="47">
        <f>(N23)</f>
        <v>4</v>
      </c>
      <c r="I7" s="48" t="str">
        <f t="shared" si="10"/>
        <v>v</v>
      </c>
      <c r="J7" s="46">
        <v>2</v>
      </c>
      <c r="K7" s="47">
        <f>(P19)</f>
        <v>1</v>
      </c>
      <c r="L7" s="47">
        <f>(N19)</f>
        <v>1</v>
      </c>
      <c r="M7" s="48" t="str">
        <f>IF(K7=".","-",IF(K7&gt;L7,"g",IF(K7=L7,"d","v")))</f>
        <v>d</v>
      </c>
      <c r="N7" s="46">
        <v>1</v>
      </c>
      <c r="O7" s="47">
        <f>(P15)</f>
        <v>2</v>
      </c>
      <c r="P7" s="47">
        <f>(N15)</f>
        <v>2</v>
      </c>
      <c r="Q7" s="48" t="str">
        <f>IF(O7=".","-",IF(O7&gt;P7,"g",IF(O7=P7,"d","v")))</f>
        <v>d</v>
      </c>
      <c r="R7" s="49"/>
      <c r="S7" s="50"/>
      <c r="T7" s="50"/>
      <c r="U7" s="50"/>
      <c r="V7" s="46">
        <v>6</v>
      </c>
      <c r="W7" s="47">
        <f>(N40)</f>
        <v>1</v>
      </c>
      <c r="X7" s="47">
        <f>(P40)</f>
        <v>0</v>
      </c>
      <c r="Y7" s="48" t="str">
        <f>IF(W7=".","-",IF(W7&gt;X7,"g",IF(W7=X7,"d","v")))</f>
        <v>g</v>
      </c>
      <c r="Z7" s="46">
        <v>5</v>
      </c>
      <c r="AA7" s="47">
        <f>(N34)</f>
        <v>1</v>
      </c>
      <c r="AB7" s="47">
        <f>(P34)</f>
        <v>1</v>
      </c>
      <c r="AC7" s="48" t="str">
        <f t="shared" si="0"/>
        <v>d</v>
      </c>
      <c r="AD7" s="46">
        <v>7</v>
      </c>
      <c r="AE7" s="47">
        <f>(N45)</f>
        <v>2</v>
      </c>
      <c r="AF7" s="47">
        <f>(P45)</f>
        <v>1</v>
      </c>
      <c r="AG7" s="48" t="str">
        <f t="shared" si="1"/>
        <v>g</v>
      </c>
      <c r="AH7" s="51"/>
      <c r="AI7" s="52">
        <f t="shared" si="2"/>
        <v>7</v>
      </c>
      <c r="AJ7" s="53">
        <f t="shared" si="3"/>
        <v>2</v>
      </c>
      <c r="AK7" s="53">
        <f t="shared" si="4"/>
        <v>4</v>
      </c>
      <c r="AL7" s="53">
        <f t="shared" si="5"/>
        <v>1</v>
      </c>
      <c r="AM7" s="39">
        <f>SUM(IF(C7&lt;&gt;".",C7)+IF(G7&lt;&gt;".",G7)+IF(K7&lt;&gt;".",K7)+IF(O7&lt;&gt;".",O7)+IF(W7&lt;&gt;".",W7)+IF(AA7&lt;&gt;".",AA7)+IF(AE7&lt;&gt;".",AE7))</f>
        <v>7</v>
      </c>
      <c r="AN7" s="39">
        <f>SUM(IF(D7&lt;&gt;".",D7)+IF(H7&lt;&gt;".",H7)+IF(L7&lt;&gt;".",L7)+IF(P7&lt;&gt;".",P7)+IF(X7&lt;&gt;".",X7)+IF(AB7&lt;&gt;".",AB7)+IF(AF7&lt;&gt;".",AF7))</f>
        <v>9</v>
      </c>
      <c r="AO7" s="54">
        <f t="shared" si="6"/>
        <v>10</v>
      </c>
      <c r="AP7" s="67"/>
      <c r="AQ7" s="42">
        <f t="shared" si="7"/>
        <v>5</v>
      </c>
      <c r="AR7" s="99"/>
      <c r="AS7" s="44">
        <f t="shared" si="8"/>
        <v>-2</v>
      </c>
    </row>
    <row r="8" spans="1:45" ht="15.6" x14ac:dyDescent="0.3">
      <c r="A8" s="45" t="s">
        <v>75</v>
      </c>
      <c r="B8" s="46">
        <v>3</v>
      </c>
      <c r="C8" s="47">
        <f>(P22)</f>
        <v>3</v>
      </c>
      <c r="D8" s="47">
        <f>(N22)</f>
        <v>3</v>
      </c>
      <c r="E8" s="48" t="str">
        <f t="shared" si="9"/>
        <v>d</v>
      </c>
      <c r="F8" s="46">
        <v>2</v>
      </c>
      <c r="G8" s="47">
        <f>(P18)</f>
        <v>1</v>
      </c>
      <c r="H8" s="47">
        <f>(N18)</f>
        <v>5</v>
      </c>
      <c r="I8" s="48" t="str">
        <f t="shared" si="10"/>
        <v>v</v>
      </c>
      <c r="J8" s="46">
        <v>1</v>
      </c>
      <c r="K8" s="47">
        <f>(P14)</f>
        <v>0</v>
      </c>
      <c r="L8" s="47">
        <f>(N14)</f>
        <v>1</v>
      </c>
      <c r="M8" s="48" t="str">
        <f>IF(K8=".","-",IF(K8&gt;L8,"g",IF(K8=L8,"d","v")))</f>
        <v>v</v>
      </c>
      <c r="N8" s="46">
        <v>7</v>
      </c>
      <c r="O8" s="47">
        <f>(P44)</f>
        <v>2</v>
      </c>
      <c r="P8" s="47">
        <f>(N44)</f>
        <v>0</v>
      </c>
      <c r="Q8" s="48" t="str">
        <f>IF(O8=".","-",IF(O8&gt;P8,"g",IF(O8=P8,"d","v")))</f>
        <v>g</v>
      </c>
      <c r="R8" s="46">
        <v>6</v>
      </c>
      <c r="S8" s="47">
        <f>(P40)</f>
        <v>0</v>
      </c>
      <c r="T8" s="47">
        <f>(N40)</f>
        <v>1</v>
      </c>
      <c r="U8" s="48" t="str">
        <f>IF(S8=".","-",IF(S8&gt;T8,"g",IF(S8=T8,"d","v")))</f>
        <v>v</v>
      </c>
      <c r="V8" s="49"/>
      <c r="W8" s="50"/>
      <c r="X8" s="50"/>
      <c r="Y8" s="50"/>
      <c r="Z8" s="46">
        <v>4</v>
      </c>
      <c r="AA8" s="47">
        <f>(N30)</f>
        <v>2</v>
      </c>
      <c r="AB8" s="47">
        <f>(P30)</f>
        <v>0</v>
      </c>
      <c r="AC8" s="48" t="str">
        <f t="shared" si="0"/>
        <v>g</v>
      </c>
      <c r="AD8" s="46">
        <v>5</v>
      </c>
      <c r="AE8" s="47">
        <f>(N35)</f>
        <v>1</v>
      </c>
      <c r="AF8" s="47">
        <f>(P35)</f>
        <v>0</v>
      </c>
      <c r="AG8" s="48" t="str">
        <f t="shared" si="1"/>
        <v>g</v>
      </c>
      <c r="AH8" s="51"/>
      <c r="AI8" s="52">
        <f t="shared" si="2"/>
        <v>7</v>
      </c>
      <c r="AJ8" s="53">
        <f t="shared" si="3"/>
        <v>3</v>
      </c>
      <c r="AK8" s="53">
        <f t="shared" si="4"/>
        <v>1</v>
      </c>
      <c r="AL8" s="53">
        <f t="shared" si="5"/>
        <v>3</v>
      </c>
      <c r="AM8" s="39">
        <f>SUM(IF(C8&lt;&gt;".",C8)+IF(G8&lt;&gt;".",G8)+IF(K8&lt;&gt;".",K8)+IF(S8&lt;&gt;".",S8)+IF(O8&lt;&gt;".",O8)+IF(AA8&lt;&gt;".",AA8)+IF(AE8&lt;&gt;".",AE8))</f>
        <v>9</v>
      </c>
      <c r="AN8" s="39">
        <f>SUM(IF(D8&lt;&gt;".",D8)+IF(H8&lt;&gt;".",H8)+IF(L8&lt;&gt;".",L8)+IF(T8&lt;&gt;".",T8)+IF(P8&lt;&gt;".",P8)+IF(AB8&lt;&gt;".",AB8)+IF(AF8&lt;&gt;".",AF8))</f>
        <v>10</v>
      </c>
      <c r="AO8" s="54">
        <f t="shared" si="6"/>
        <v>10</v>
      </c>
      <c r="AP8" s="67"/>
      <c r="AQ8" s="42">
        <f t="shared" si="7"/>
        <v>5</v>
      </c>
      <c r="AR8" s="99"/>
      <c r="AS8" s="44">
        <f t="shared" si="8"/>
        <v>-1</v>
      </c>
    </row>
    <row r="9" spans="1:45" ht="15.6" x14ac:dyDescent="0.3">
      <c r="A9" s="45" t="s">
        <v>42</v>
      </c>
      <c r="B9" s="46">
        <v>2</v>
      </c>
      <c r="C9" s="47">
        <f>(P17)</f>
        <v>0</v>
      </c>
      <c r="D9" s="47">
        <f>(N17)</f>
        <v>2</v>
      </c>
      <c r="E9" s="48" t="str">
        <f t="shared" si="9"/>
        <v>v</v>
      </c>
      <c r="F9" s="46">
        <v>1</v>
      </c>
      <c r="G9" s="47">
        <f>(P13)</f>
        <v>0</v>
      </c>
      <c r="H9" s="47">
        <f>(N13)</f>
        <v>1</v>
      </c>
      <c r="I9" s="48" t="str">
        <f t="shared" si="10"/>
        <v>v</v>
      </c>
      <c r="J9" s="46">
        <v>7</v>
      </c>
      <c r="K9" s="47">
        <f>(P43)</f>
        <v>0</v>
      </c>
      <c r="L9" s="47">
        <f>(N43)</f>
        <v>2</v>
      </c>
      <c r="M9" s="48" t="str">
        <f>IF(K9=".","-",IF(K9&gt;L9,"g",IF(K9=L9,"d","v")))</f>
        <v>v</v>
      </c>
      <c r="N9" s="46">
        <v>6</v>
      </c>
      <c r="O9" s="47">
        <f>(P39)</f>
        <v>0</v>
      </c>
      <c r="P9" s="47">
        <f>(N39)</f>
        <v>1</v>
      </c>
      <c r="Q9" s="48" t="str">
        <f>IF(O9=".","-",IF(O9&gt;P9,"g",IF(O9=P9,"d","v")))</f>
        <v>v</v>
      </c>
      <c r="R9" s="46">
        <v>5</v>
      </c>
      <c r="S9" s="47">
        <f>(P34)</f>
        <v>1</v>
      </c>
      <c r="T9" s="47">
        <f>(N34)</f>
        <v>1</v>
      </c>
      <c r="U9" s="48" t="str">
        <f>IF(S9=".","-",IF(S9&gt;T9,"g",IF(S9=T9,"d","v")))</f>
        <v>d</v>
      </c>
      <c r="V9" s="46">
        <v>4</v>
      </c>
      <c r="W9" s="47">
        <f>(P30)</f>
        <v>0</v>
      </c>
      <c r="X9" s="47">
        <f>(N30)</f>
        <v>2</v>
      </c>
      <c r="Y9" s="48" t="str">
        <f>IF(W9=".","-",IF(W9&gt;X9,"g",IF(W9=X9,"d","v")))</f>
        <v>v</v>
      </c>
      <c r="Z9" s="49"/>
      <c r="AA9" s="50"/>
      <c r="AB9" s="50"/>
      <c r="AC9" s="50"/>
      <c r="AD9" s="46">
        <v>3</v>
      </c>
      <c r="AE9" s="47">
        <f>(N25)</f>
        <v>1</v>
      </c>
      <c r="AF9" s="47">
        <f>(P25)</f>
        <v>3</v>
      </c>
      <c r="AG9" s="48" t="str">
        <f t="shared" si="1"/>
        <v>v</v>
      </c>
      <c r="AH9" s="51"/>
      <c r="AI9" s="52">
        <f t="shared" si="2"/>
        <v>7</v>
      </c>
      <c r="AJ9" s="53">
        <f t="shared" si="3"/>
        <v>0</v>
      </c>
      <c r="AK9" s="53">
        <f t="shared" si="4"/>
        <v>1</v>
      </c>
      <c r="AL9" s="53">
        <f t="shared" si="5"/>
        <v>6</v>
      </c>
      <c r="AM9" s="39">
        <f>SUM(IF(C9&lt;&gt;".",C9)+IF(G9&lt;&gt;".",G9)+IF(K9&lt;&gt;".",K9)+IF(S9&lt;&gt;".",S9)+IF(W9&lt;&gt;".",W9)+IF(O9&lt;&gt;".",O9)+IF(AE9&lt;&gt;".",AE9))</f>
        <v>2</v>
      </c>
      <c r="AN9" s="39">
        <f>SUM(IF(D9&lt;&gt;".",D9)+IF(H9&lt;&gt;".",H9)+IF(L9&lt;&gt;".",L9)+IF(T9&lt;&gt;".",T9)+IF(X9&lt;&gt;".",X9)+IF(P9&lt;&gt;".",P9)+IF(AF9&lt;&gt;".",AF9))</f>
        <v>12</v>
      </c>
      <c r="AO9" s="54">
        <f t="shared" si="6"/>
        <v>1</v>
      </c>
      <c r="AP9" s="100"/>
      <c r="AQ9" s="42">
        <f t="shared" si="7"/>
        <v>8</v>
      </c>
      <c r="AR9" s="99"/>
      <c r="AS9" s="44">
        <f t="shared" si="8"/>
        <v>-10</v>
      </c>
    </row>
    <row r="10" spans="1:45" s="67" customFormat="1" ht="15.6" x14ac:dyDescent="0.3">
      <c r="A10" s="56" t="s">
        <v>15</v>
      </c>
      <c r="B10" s="57">
        <v>1</v>
      </c>
      <c r="C10" s="58">
        <f>(P12)</f>
        <v>0</v>
      </c>
      <c r="D10" s="58">
        <f>(N12)</f>
        <v>0</v>
      </c>
      <c r="E10" s="59" t="str">
        <f t="shared" si="9"/>
        <v>d</v>
      </c>
      <c r="F10" s="57">
        <v>6</v>
      </c>
      <c r="G10" s="58">
        <f>(P38)</f>
        <v>1</v>
      </c>
      <c r="H10" s="58">
        <f>(N38)</f>
        <v>8</v>
      </c>
      <c r="I10" s="59" t="str">
        <f t="shared" si="10"/>
        <v>v</v>
      </c>
      <c r="J10" s="57">
        <v>4</v>
      </c>
      <c r="K10" s="58">
        <f>(P29)</f>
        <v>0</v>
      </c>
      <c r="L10" s="58">
        <f>(N29)</f>
        <v>1</v>
      </c>
      <c r="M10" s="59" t="str">
        <f>IF(K10=".","-",IF(K10&gt;L10,"g",IF(K10=L10,"d","v")))</f>
        <v>v</v>
      </c>
      <c r="N10" s="57">
        <v>2</v>
      </c>
      <c r="O10" s="58">
        <f>(P20)</f>
        <v>1</v>
      </c>
      <c r="P10" s="58">
        <f>(N20)</f>
        <v>4</v>
      </c>
      <c r="Q10" s="59" t="str">
        <f>IF(O10=".","-",IF(O10&gt;P10,"g",IF(O10=P10,"d","v")))</f>
        <v>v</v>
      </c>
      <c r="R10" s="57">
        <v>7</v>
      </c>
      <c r="S10" s="58">
        <f>(P45)</f>
        <v>1</v>
      </c>
      <c r="T10" s="58">
        <f>(N45)</f>
        <v>2</v>
      </c>
      <c r="U10" s="59" t="str">
        <f>IF(S10=".","-",IF(S10&gt;T10,"g",IF(S10=T10,"d","v")))</f>
        <v>v</v>
      </c>
      <c r="V10" s="57">
        <v>5</v>
      </c>
      <c r="W10" s="58">
        <f>(P35)</f>
        <v>0</v>
      </c>
      <c r="X10" s="58">
        <f>(N35)</f>
        <v>1</v>
      </c>
      <c r="Y10" s="59" t="str">
        <f>IF(W10=".","-",IF(W10&gt;X10,"g",IF(W10=X10,"d","v")))</f>
        <v>v</v>
      </c>
      <c r="Z10" s="57">
        <v>3</v>
      </c>
      <c r="AA10" s="58">
        <f>(P25)</f>
        <v>3</v>
      </c>
      <c r="AB10" s="58">
        <f>(N25)</f>
        <v>1</v>
      </c>
      <c r="AC10" s="59" t="str">
        <f>IF(AA10=".","-",IF(AA10&gt;AB10,"g",IF(AA10=AB10,"d","v")))</f>
        <v>g</v>
      </c>
      <c r="AD10" s="60"/>
      <c r="AE10" s="61"/>
      <c r="AF10" s="61"/>
      <c r="AG10" s="61"/>
      <c r="AH10" s="22"/>
      <c r="AI10" s="62">
        <f t="shared" si="2"/>
        <v>7</v>
      </c>
      <c r="AJ10" s="63">
        <f t="shared" si="3"/>
        <v>1</v>
      </c>
      <c r="AK10" s="63">
        <f t="shared" si="4"/>
        <v>1</v>
      </c>
      <c r="AL10" s="63">
        <f t="shared" si="5"/>
        <v>5</v>
      </c>
      <c r="AM10" s="64">
        <f>SUM(IF(C10&lt;&gt;".",C10)+IF(G10&lt;&gt;".",G10)+IF(K10&lt;&gt;".",K10)+IF(S10&lt;&gt;".",S10)+IF(W10&lt;&gt;".",W10)+IF(AA10&lt;&gt;".",AA10)+IF(O10&lt;&gt;".",O10))</f>
        <v>6</v>
      </c>
      <c r="AN10" s="64">
        <f>SUM(IF(D10&lt;&gt;".",D10)+IF(H10&lt;&gt;".",H10)+IF(L10&lt;&gt;".",L10)+IF(T10&lt;&gt;".",T10)+IF(X10&lt;&gt;".",X10)+IF(AB10&lt;&gt;".",AB10)+IF(P10&lt;&gt;".",P10))</f>
        <v>17</v>
      </c>
      <c r="AO10" s="65">
        <f t="shared" si="6"/>
        <v>4</v>
      </c>
      <c r="AQ10" s="66">
        <f t="shared" si="7"/>
        <v>7</v>
      </c>
      <c r="AR10" s="99"/>
      <c r="AS10" s="44">
        <f t="shared" si="8"/>
        <v>-11</v>
      </c>
    </row>
    <row r="11" spans="1:45" s="67" customFormat="1" ht="3.75" customHeight="1" x14ac:dyDescent="0.25">
      <c r="B11" s="68"/>
      <c r="C11" s="69"/>
      <c r="D11" s="69"/>
      <c r="E11" s="70"/>
      <c r="F11" s="68"/>
      <c r="G11" s="69"/>
      <c r="H11" s="69"/>
      <c r="I11" s="70"/>
      <c r="J11" s="68"/>
      <c r="K11" s="69"/>
      <c r="L11" s="69"/>
      <c r="M11" s="70"/>
      <c r="N11" s="68"/>
      <c r="O11" s="69"/>
      <c r="P11" s="69"/>
      <c r="Q11" s="70"/>
      <c r="R11" s="68"/>
      <c r="S11" s="69"/>
      <c r="T11" s="69"/>
      <c r="U11" s="70"/>
      <c r="V11" s="68"/>
      <c r="W11" s="69"/>
      <c r="X11" s="69"/>
      <c r="Y11" s="70"/>
      <c r="Z11" s="68"/>
      <c r="AA11" s="69"/>
      <c r="AB11" s="69"/>
      <c r="AC11" s="70"/>
      <c r="AI11" s="71"/>
      <c r="AJ11" s="72"/>
      <c r="AK11" s="72"/>
      <c r="AL11" s="72"/>
      <c r="AM11" s="73"/>
      <c r="AN11" s="73"/>
      <c r="AO11" s="74"/>
    </row>
    <row r="12" spans="1:45" s="67" customFormat="1" ht="24.6" x14ac:dyDescent="0.4">
      <c r="A12" s="75">
        <v>7</v>
      </c>
      <c r="B12" s="76"/>
      <c r="D12" s="77"/>
      <c r="K12" s="78"/>
      <c r="L12" s="101" t="str">
        <f>($A$3)</f>
        <v>Szatmári Tamás</v>
      </c>
      <c r="M12" s="78"/>
      <c r="N12" s="80">
        <v>0</v>
      </c>
      <c r="O12" s="81" t="s">
        <v>100</v>
      </c>
      <c r="P12" s="80">
        <v>0</v>
      </c>
      <c r="R12" s="67" t="str">
        <f>($A$10)</f>
        <v>Csorba Gábor</v>
      </c>
      <c r="W12" s="78"/>
      <c r="AQ12" s="83"/>
    </row>
    <row r="13" spans="1:45" ht="20.399999999999999" x14ac:dyDescent="0.35">
      <c r="A13" s="68"/>
      <c r="B13" s="84"/>
      <c r="E13" s="67"/>
      <c r="F13" s="67"/>
      <c r="G13" s="67"/>
      <c r="H13" s="67"/>
      <c r="I13" s="67"/>
      <c r="J13" s="67"/>
      <c r="L13" s="101" t="str">
        <f>($A$4)</f>
        <v>Lukács Viktor</v>
      </c>
      <c r="N13" s="80">
        <v>1</v>
      </c>
      <c r="O13" s="81" t="s">
        <v>100</v>
      </c>
      <c r="P13" s="80">
        <v>0</v>
      </c>
      <c r="R13" s="67" t="str">
        <f>($A$9)</f>
        <v>Vargha Ákos</v>
      </c>
      <c r="S13" s="67"/>
      <c r="V13" s="67"/>
      <c r="AE13" s="67"/>
      <c r="AF13" s="67"/>
      <c r="AG13" s="67"/>
      <c r="AH13" s="67"/>
      <c r="AI13" s="67"/>
      <c r="AJ13" s="67"/>
      <c r="AL13" s="67"/>
      <c r="AM13" s="67"/>
      <c r="AN13" s="67"/>
      <c r="AO13" s="67"/>
      <c r="AQ13" s="83"/>
    </row>
    <row r="14" spans="1:45" ht="20.399999999999999" x14ac:dyDescent="0.35">
      <c r="A14" s="68"/>
      <c r="B14" s="84"/>
      <c r="D14" s="77"/>
      <c r="E14" s="67"/>
      <c r="F14" s="67"/>
      <c r="G14" s="67"/>
      <c r="H14" s="67"/>
      <c r="I14" s="67"/>
      <c r="J14" s="67"/>
      <c r="L14" s="101" t="str">
        <f>($A$5)</f>
        <v>Füzy Csaba</v>
      </c>
      <c r="N14" s="80">
        <v>1</v>
      </c>
      <c r="O14" s="81" t="s">
        <v>100</v>
      </c>
      <c r="P14" s="80">
        <v>0</v>
      </c>
      <c r="Q14" s="67"/>
      <c r="R14" s="67" t="str">
        <f>($A$8)</f>
        <v>Angler Lajos</v>
      </c>
      <c r="S14" s="67"/>
      <c r="V14" s="67"/>
      <c r="AE14" s="67"/>
      <c r="AF14" s="67"/>
      <c r="AG14" s="67"/>
      <c r="AH14" s="67"/>
      <c r="AI14" s="67"/>
      <c r="AJ14" s="67"/>
      <c r="AL14" s="67"/>
      <c r="AM14" s="67"/>
      <c r="AN14" s="67"/>
      <c r="AO14" s="67"/>
      <c r="AQ14" s="83"/>
      <c r="AR14" s="67"/>
    </row>
    <row r="15" spans="1:45" ht="20.399999999999999" x14ac:dyDescent="0.35">
      <c r="A15" s="68"/>
      <c r="B15" s="84"/>
      <c r="E15" s="67"/>
      <c r="F15" s="67"/>
      <c r="G15" s="67"/>
      <c r="H15" s="67"/>
      <c r="I15" s="67"/>
      <c r="J15" s="67"/>
      <c r="L15" s="101" t="str">
        <f>($A$6)</f>
        <v>Kondor Gábor</v>
      </c>
      <c r="N15" s="80">
        <v>2</v>
      </c>
      <c r="O15" s="81" t="s">
        <v>100</v>
      </c>
      <c r="P15" s="80">
        <v>2</v>
      </c>
      <c r="R15" s="67" t="str">
        <f>($A$7)</f>
        <v>Németh Károly</v>
      </c>
      <c r="S15" s="67"/>
      <c r="V15" s="67"/>
      <c r="AE15" s="67"/>
      <c r="AF15" s="67"/>
      <c r="AG15" s="67"/>
      <c r="AH15" s="67"/>
      <c r="AI15" s="67"/>
      <c r="AJ15" s="67"/>
      <c r="AL15" s="67"/>
      <c r="AM15" s="67"/>
      <c r="AN15" s="67"/>
      <c r="AO15" s="67"/>
      <c r="AQ15" s="83"/>
    </row>
    <row r="16" spans="1:45" ht="3.75" customHeight="1" x14ac:dyDescent="0.4">
      <c r="A16" s="68"/>
      <c r="B16" s="84"/>
      <c r="C16" s="85"/>
      <c r="D16" s="86"/>
      <c r="E16" s="84"/>
      <c r="F16" s="84"/>
      <c r="G16" s="84"/>
      <c r="H16" s="84"/>
      <c r="I16" s="84"/>
      <c r="J16" s="84"/>
      <c r="K16" s="87"/>
      <c r="L16" s="87"/>
      <c r="M16" s="87"/>
      <c r="N16" s="84"/>
      <c r="O16" s="102"/>
      <c r="P16" s="103"/>
      <c r="Q16" s="102"/>
      <c r="R16" s="84"/>
      <c r="S16" s="84"/>
      <c r="T16" s="87"/>
      <c r="U16" s="87"/>
      <c r="V16" s="84"/>
      <c r="W16" s="87"/>
      <c r="X16" s="87"/>
      <c r="Y16" s="87"/>
      <c r="Z16" s="84"/>
      <c r="AA16" s="102"/>
      <c r="AB16" s="103"/>
      <c r="AC16" s="102"/>
      <c r="AD16" s="87"/>
      <c r="AE16" s="84"/>
      <c r="AF16" s="84"/>
      <c r="AG16" s="84"/>
    </row>
    <row r="17" spans="1:44" s="67" customFormat="1" ht="24.6" x14ac:dyDescent="0.4">
      <c r="A17" s="75">
        <v>4</v>
      </c>
      <c r="B17" s="76"/>
      <c r="D17" s="77"/>
      <c r="K17" s="78"/>
      <c r="L17" s="101" t="str">
        <f>($A$3)</f>
        <v>Szatmári Tamás</v>
      </c>
      <c r="M17" s="78"/>
      <c r="N17" s="80">
        <v>2</v>
      </c>
      <c r="O17" s="81" t="s">
        <v>100</v>
      </c>
      <c r="P17" s="80">
        <v>0</v>
      </c>
      <c r="R17" s="67" t="str">
        <f>($A$9)</f>
        <v>Vargha Ákos</v>
      </c>
      <c r="W17" s="78"/>
      <c r="AQ17" s="83"/>
    </row>
    <row r="18" spans="1:44" ht="20.399999999999999" x14ac:dyDescent="0.35">
      <c r="A18" s="68"/>
      <c r="B18" s="84"/>
      <c r="E18" s="67"/>
      <c r="F18" s="67"/>
      <c r="G18" s="67"/>
      <c r="H18" s="67"/>
      <c r="I18" s="67"/>
      <c r="J18" s="67"/>
      <c r="L18" s="101" t="str">
        <f>($A$4)</f>
        <v>Lukács Viktor</v>
      </c>
      <c r="N18" s="80">
        <v>5</v>
      </c>
      <c r="O18" s="81" t="s">
        <v>100</v>
      </c>
      <c r="P18" s="80">
        <v>1</v>
      </c>
      <c r="R18" s="67" t="str">
        <f>($A$8)</f>
        <v>Angler Lajos</v>
      </c>
      <c r="S18" s="67"/>
      <c r="V18" s="67"/>
      <c r="AE18" s="67"/>
      <c r="AF18" s="67"/>
      <c r="AG18" s="67"/>
      <c r="AH18" s="67"/>
      <c r="AI18" s="67"/>
      <c r="AJ18" s="67"/>
      <c r="AL18" s="67"/>
      <c r="AM18" s="67"/>
      <c r="AN18" s="67"/>
      <c r="AO18" s="67"/>
      <c r="AQ18" s="83"/>
    </row>
    <row r="19" spans="1:44" ht="20.399999999999999" x14ac:dyDescent="0.35">
      <c r="A19" s="68"/>
      <c r="B19" s="84"/>
      <c r="D19" s="77"/>
      <c r="E19" s="67"/>
      <c r="F19" s="67"/>
      <c r="G19" s="67"/>
      <c r="H19" s="67"/>
      <c r="I19" s="67"/>
      <c r="J19" s="67"/>
      <c r="L19" s="101" t="str">
        <f>($A$5)</f>
        <v>Füzy Csaba</v>
      </c>
      <c r="N19" s="80">
        <v>1</v>
      </c>
      <c r="O19" s="81" t="s">
        <v>100</v>
      </c>
      <c r="P19" s="80">
        <v>1</v>
      </c>
      <c r="Q19" s="67"/>
      <c r="R19" s="67" t="str">
        <f>($A$7)</f>
        <v>Németh Károly</v>
      </c>
      <c r="S19" s="67"/>
      <c r="V19" s="67"/>
      <c r="AE19" s="67"/>
      <c r="AF19" s="67"/>
      <c r="AG19" s="67"/>
      <c r="AH19" s="67"/>
      <c r="AI19" s="67"/>
      <c r="AJ19" s="67"/>
      <c r="AL19" s="67"/>
      <c r="AM19" s="67"/>
      <c r="AN19" s="67"/>
      <c r="AO19" s="67"/>
      <c r="AQ19" s="83"/>
      <c r="AR19" s="67"/>
    </row>
    <row r="20" spans="1:44" ht="20.399999999999999" x14ac:dyDescent="0.35">
      <c r="A20" s="68"/>
      <c r="B20" s="84"/>
      <c r="E20" s="67"/>
      <c r="F20" s="67"/>
      <c r="G20" s="67"/>
      <c r="H20" s="67"/>
      <c r="I20" s="67"/>
      <c r="J20" s="67"/>
      <c r="L20" s="101" t="str">
        <f>($A$6)</f>
        <v>Kondor Gábor</v>
      </c>
      <c r="N20" s="80">
        <v>4</v>
      </c>
      <c r="O20" s="81" t="s">
        <v>100</v>
      </c>
      <c r="P20" s="80">
        <v>1</v>
      </c>
      <c r="R20" s="67" t="str">
        <f>($A$10)</f>
        <v>Csorba Gábor</v>
      </c>
      <c r="S20" s="67"/>
      <c r="V20" s="67"/>
      <c r="AE20" s="67"/>
      <c r="AF20" s="67"/>
      <c r="AG20" s="67"/>
      <c r="AH20" s="67"/>
      <c r="AI20" s="67"/>
      <c r="AJ20" s="67"/>
      <c r="AL20" s="67"/>
      <c r="AM20" s="67"/>
      <c r="AN20" s="67"/>
      <c r="AO20" s="67"/>
      <c r="AQ20" s="83"/>
    </row>
    <row r="21" spans="1:44" ht="3.75" customHeight="1" x14ac:dyDescent="0.4">
      <c r="A21" s="68"/>
      <c r="B21" s="84"/>
      <c r="C21" s="85"/>
      <c r="D21" s="86"/>
      <c r="E21" s="84"/>
      <c r="F21" s="84"/>
      <c r="G21" s="84"/>
      <c r="H21" s="84"/>
      <c r="I21" s="84"/>
      <c r="J21" s="84"/>
      <c r="K21" s="87"/>
      <c r="L21" s="87"/>
      <c r="M21" s="87"/>
      <c r="N21" s="84"/>
      <c r="O21" s="102"/>
      <c r="P21" s="103"/>
      <c r="Q21" s="102"/>
      <c r="R21" s="84"/>
      <c r="S21" s="84"/>
      <c r="T21" s="87"/>
      <c r="U21" s="87"/>
      <c r="V21" s="84"/>
      <c r="W21" s="87"/>
      <c r="X21" s="87"/>
      <c r="Y21" s="87"/>
      <c r="Z21" s="84"/>
      <c r="AA21" s="102"/>
      <c r="AB21" s="103"/>
      <c r="AC21" s="102"/>
      <c r="AD21" s="87"/>
      <c r="AE21" s="84"/>
      <c r="AF21" s="84"/>
      <c r="AG21" s="84"/>
    </row>
    <row r="22" spans="1:44" s="67" customFormat="1" ht="24.6" x14ac:dyDescent="0.4">
      <c r="A22" s="75">
        <v>5</v>
      </c>
      <c r="B22" s="76"/>
      <c r="D22" s="77"/>
      <c r="K22" s="78"/>
      <c r="L22" s="101" t="str">
        <f>($A$3)</f>
        <v>Szatmári Tamás</v>
      </c>
      <c r="M22" s="78"/>
      <c r="N22" s="80">
        <v>3</v>
      </c>
      <c r="O22" s="81" t="s">
        <v>100</v>
      </c>
      <c r="P22" s="80">
        <v>3</v>
      </c>
      <c r="R22" s="67" t="str">
        <f>($A$8)</f>
        <v>Angler Lajos</v>
      </c>
      <c r="W22" s="78"/>
      <c r="AQ22" s="83"/>
    </row>
    <row r="23" spans="1:44" ht="20.399999999999999" x14ac:dyDescent="0.35">
      <c r="A23" s="68"/>
      <c r="B23" s="84"/>
      <c r="E23" s="67"/>
      <c r="F23" s="67"/>
      <c r="G23" s="67"/>
      <c r="H23" s="67"/>
      <c r="I23" s="67"/>
      <c r="J23" s="67"/>
      <c r="L23" s="101" t="str">
        <f>($A$4)</f>
        <v>Lukács Viktor</v>
      </c>
      <c r="N23" s="80">
        <v>4</v>
      </c>
      <c r="O23" s="81" t="s">
        <v>100</v>
      </c>
      <c r="P23" s="80">
        <v>0</v>
      </c>
      <c r="R23" s="67" t="str">
        <f>($A$7)</f>
        <v>Németh Károly</v>
      </c>
      <c r="S23" s="67"/>
      <c r="V23" s="67"/>
      <c r="AE23" s="67"/>
      <c r="AF23" s="67"/>
      <c r="AG23" s="67"/>
      <c r="AH23" s="67"/>
      <c r="AI23" s="67"/>
      <c r="AJ23" s="67"/>
      <c r="AL23" s="67"/>
      <c r="AM23" s="67"/>
      <c r="AN23" s="67"/>
      <c r="AO23" s="67"/>
      <c r="AQ23" s="83"/>
    </row>
    <row r="24" spans="1:44" ht="20.399999999999999" x14ac:dyDescent="0.35">
      <c r="A24" s="68"/>
      <c r="B24" s="84"/>
      <c r="D24" s="77"/>
      <c r="E24" s="67"/>
      <c r="F24" s="67"/>
      <c r="G24" s="67"/>
      <c r="H24" s="67"/>
      <c r="I24" s="67"/>
      <c r="J24" s="67"/>
      <c r="L24" s="101" t="str">
        <f>($A$5)</f>
        <v>Füzy Csaba</v>
      </c>
      <c r="N24" s="80">
        <v>0</v>
      </c>
      <c r="O24" s="81" t="s">
        <v>100</v>
      </c>
      <c r="P24" s="80">
        <v>0</v>
      </c>
      <c r="Q24" s="67"/>
      <c r="R24" s="67" t="str">
        <f>($A$6)</f>
        <v>Kondor Gábor</v>
      </c>
      <c r="S24" s="67"/>
      <c r="V24" s="67"/>
      <c r="AE24" s="67"/>
      <c r="AF24" s="67"/>
      <c r="AG24" s="67"/>
      <c r="AH24" s="67"/>
      <c r="AI24" s="67"/>
      <c r="AJ24" s="67"/>
      <c r="AL24" s="67"/>
      <c r="AM24" s="67"/>
      <c r="AN24" s="67"/>
      <c r="AO24" s="67"/>
      <c r="AQ24" s="83"/>
      <c r="AR24" s="67"/>
    </row>
    <row r="25" spans="1:44" ht="20.399999999999999" x14ac:dyDescent="0.35">
      <c r="A25" s="68"/>
      <c r="B25" s="84"/>
      <c r="E25" s="67"/>
      <c r="F25" s="67"/>
      <c r="G25" s="67"/>
      <c r="H25" s="67"/>
      <c r="I25" s="67"/>
      <c r="J25" s="67"/>
      <c r="L25" s="101" t="str">
        <f>($A$9)</f>
        <v>Vargha Ákos</v>
      </c>
      <c r="N25" s="80">
        <v>1</v>
      </c>
      <c r="O25" s="81" t="s">
        <v>100</v>
      </c>
      <c r="P25" s="80">
        <v>3</v>
      </c>
      <c r="R25" s="67" t="str">
        <f>($A$10)</f>
        <v>Csorba Gábor</v>
      </c>
      <c r="S25" s="67"/>
      <c r="V25" s="67"/>
      <c r="AE25" s="67"/>
      <c r="AF25" s="67"/>
      <c r="AG25" s="67"/>
      <c r="AH25" s="67"/>
      <c r="AI25" s="67"/>
      <c r="AJ25" s="67"/>
      <c r="AL25" s="67"/>
      <c r="AM25" s="67"/>
      <c r="AN25" s="67"/>
      <c r="AO25" s="67"/>
      <c r="AQ25" s="83"/>
    </row>
    <row r="26" spans="1:44" ht="3.75" customHeight="1" x14ac:dyDescent="0.4">
      <c r="A26" s="68"/>
      <c r="B26" s="84"/>
      <c r="C26" s="85"/>
      <c r="D26" s="86"/>
      <c r="E26" s="84"/>
      <c r="F26" s="84"/>
      <c r="G26" s="84"/>
      <c r="H26" s="84"/>
      <c r="I26" s="84"/>
      <c r="J26" s="84"/>
      <c r="K26" s="87"/>
      <c r="L26" s="87"/>
      <c r="M26" s="87"/>
      <c r="N26" s="84"/>
      <c r="O26" s="102"/>
      <c r="P26" s="103"/>
      <c r="Q26" s="102"/>
      <c r="R26" s="84"/>
      <c r="S26" s="84"/>
      <c r="T26" s="87"/>
      <c r="U26" s="87"/>
      <c r="V26" s="84"/>
      <c r="W26" s="87"/>
      <c r="X26" s="87"/>
      <c r="Y26" s="87"/>
      <c r="Z26" s="84"/>
      <c r="AA26" s="102"/>
      <c r="AB26" s="103"/>
      <c r="AC26" s="102"/>
      <c r="AD26" s="87"/>
      <c r="AE26" s="84"/>
      <c r="AF26" s="84"/>
      <c r="AG26" s="84"/>
    </row>
    <row r="27" spans="1:44" s="67" customFormat="1" ht="24.6" x14ac:dyDescent="0.4">
      <c r="A27" s="75">
        <v>2</v>
      </c>
      <c r="B27" s="76"/>
      <c r="D27" s="77"/>
      <c r="K27" s="78"/>
      <c r="L27" s="101" t="str">
        <f>($A$3)</f>
        <v>Szatmári Tamás</v>
      </c>
      <c r="M27" s="78"/>
      <c r="N27" s="80">
        <v>0</v>
      </c>
      <c r="O27" s="81" t="s">
        <v>100</v>
      </c>
      <c r="P27" s="80">
        <v>0</v>
      </c>
      <c r="R27" s="67" t="str">
        <f>($A$7)</f>
        <v>Németh Károly</v>
      </c>
      <c r="W27" s="78"/>
      <c r="X27" s="78"/>
      <c r="Y27" s="78"/>
      <c r="AQ27" s="83"/>
    </row>
    <row r="28" spans="1:44" ht="21" x14ac:dyDescent="0.4">
      <c r="A28" s="68"/>
      <c r="B28" s="84"/>
      <c r="E28" s="67"/>
      <c r="F28" s="67"/>
      <c r="G28" s="67"/>
      <c r="H28" s="67"/>
      <c r="I28" s="67"/>
      <c r="J28" s="67"/>
      <c r="L28" s="101" t="str">
        <f>($A$4)</f>
        <v>Lukács Viktor</v>
      </c>
      <c r="N28" s="80">
        <v>0</v>
      </c>
      <c r="O28" s="81" t="s">
        <v>100</v>
      </c>
      <c r="P28" s="80">
        <v>1</v>
      </c>
      <c r="R28" s="67" t="str">
        <f>($A$6)</f>
        <v>Kondor Gábor</v>
      </c>
      <c r="S28" s="67"/>
      <c r="V28" s="67"/>
      <c r="Z28" s="67"/>
      <c r="AA28" s="104"/>
      <c r="AB28" s="81"/>
      <c r="AC28" s="104"/>
      <c r="AE28" s="67"/>
      <c r="AF28" s="67"/>
      <c r="AG28" s="67"/>
      <c r="AH28" s="67"/>
      <c r="AI28" s="67"/>
      <c r="AJ28" s="67"/>
      <c r="AL28" s="67"/>
      <c r="AM28" s="67"/>
      <c r="AN28" s="67"/>
      <c r="AO28" s="67"/>
      <c r="AQ28" s="83"/>
    </row>
    <row r="29" spans="1:44" ht="21" x14ac:dyDescent="0.4">
      <c r="A29" s="68"/>
      <c r="B29" s="84"/>
      <c r="D29" s="77"/>
      <c r="E29" s="67"/>
      <c r="F29" s="67"/>
      <c r="G29" s="67"/>
      <c r="H29" s="67"/>
      <c r="I29" s="67"/>
      <c r="J29" s="67"/>
      <c r="L29" s="101" t="str">
        <f>($A$5)</f>
        <v>Füzy Csaba</v>
      </c>
      <c r="N29" s="80">
        <v>1</v>
      </c>
      <c r="O29" s="81" t="s">
        <v>100</v>
      </c>
      <c r="P29" s="80">
        <v>0</v>
      </c>
      <c r="Q29" s="67"/>
      <c r="R29" s="67" t="str">
        <f>($A$10)</f>
        <v>Csorba Gábor</v>
      </c>
      <c r="S29" s="67"/>
      <c r="V29" s="67"/>
      <c r="Z29" s="67"/>
      <c r="AA29" s="78"/>
      <c r="AB29" s="78"/>
      <c r="AC29" s="78"/>
      <c r="AE29" s="67"/>
      <c r="AF29" s="67"/>
      <c r="AG29" s="67"/>
      <c r="AH29" s="67"/>
      <c r="AI29" s="67"/>
      <c r="AJ29" s="67"/>
      <c r="AL29" s="67"/>
      <c r="AM29" s="67"/>
      <c r="AN29" s="67"/>
      <c r="AO29" s="67"/>
      <c r="AQ29" s="83"/>
      <c r="AR29" s="67"/>
    </row>
    <row r="30" spans="1:44" ht="21" x14ac:dyDescent="0.4">
      <c r="A30" s="68"/>
      <c r="B30" s="84"/>
      <c r="E30" s="67"/>
      <c r="F30" s="67"/>
      <c r="G30" s="67"/>
      <c r="H30" s="67"/>
      <c r="I30" s="67"/>
      <c r="J30" s="67"/>
      <c r="L30" s="101" t="str">
        <f>($A$8)</f>
        <v>Angler Lajos</v>
      </c>
      <c r="N30" s="80">
        <v>2</v>
      </c>
      <c r="O30" s="81" t="s">
        <v>100</v>
      </c>
      <c r="P30" s="80">
        <v>0</v>
      </c>
      <c r="R30" s="67" t="str">
        <f>($A$9)</f>
        <v>Vargha Ákos</v>
      </c>
      <c r="S30" s="67"/>
      <c r="V30" s="67"/>
      <c r="Z30" s="67"/>
      <c r="AA30" s="104"/>
      <c r="AB30" s="81"/>
      <c r="AC30" s="104"/>
      <c r="AE30" s="67"/>
      <c r="AF30" s="67"/>
      <c r="AG30" s="67"/>
      <c r="AH30" s="67"/>
      <c r="AI30" s="67"/>
      <c r="AJ30" s="67"/>
      <c r="AL30" s="67"/>
      <c r="AM30" s="67"/>
      <c r="AN30" s="67"/>
      <c r="AO30" s="67"/>
      <c r="AQ30" s="83"/>
    </row>
    <row r="31" spans="1:44" ht="3.75" customHeight="1" x14ac:dyDescent="0.4">
      <c r="A31" s="68"/>
      <c r="B31" s="84"/>
      <c r="C31" s="85"/>
      <c r="D31" s="86"/>
      <c r="E31" s="84"/>
      <c r="F31" s="84"/>
      <c r="G31" s="84"/>
      <c r="H31" s="84"/>
      <c r="I31" s="84"/>
      <c r="J31" s="84"/>
      <c r="K31" s="87"/>
      <c r="L31" s="87"/>
      <c r="M31" s="87"/>
      <c r="N31" s="84"/>
      <c r="O31" s="102"/>
      <c r="P31" s="103"/>
      <c r="Q31" s="102"/>
      <c r="R31" s="84"/>
      <c r="S31" s="84"/>
      <c r="T31" s="87"/>
      <c r="U31" s="87"/>
      <c r="V31" s="84"/>
      <c r="W31" s="87"/>
      <c r="X31" s="87"/>
      <c r="Y31" s="87"/>
      <c r="Z31" s="84"/>
      <c r="AA31" s="102"/>
      <c r="AB31" s="103"/>
      <c r="AC31" s="102"/>
      <c r="AD31" s="87"/>
      <c r="AE31" s="84"/>
      <c r="AF31" s="84"/>
      <c r="AG31" s="84"/>
    </row>
    <row r="32" spans="1:44" s="67" customFormat="1" ht="24.6" x14ac:dyDescent="0.4">
      <c r="A32" s="75">
        <v>3</v>
      </c>
      <c r="B32" s="76"/>
      <c r="D32" s="77"/>
      <c r="K32" s="78"/>
      <c r="L32" s="101" t="str">
        <f>($A$3)</f>
        <v>Szatmári Tamás</v>
      </c>
      <c r="M32" s="78"/>
      <c r="N32" s="80">
        <v>1</v>
      </c>
      <c r="O32" s="81" t="s">
        <v>100</v>
      </c>
      <c r="P32" s="80">
        <v>1</v>
      </c>
      <c r="R32" s="67" t="str">
        <f>($A$6)</f>
        <v>Kondor Gábor</v>
      </c>
      <c r="W32" s="78"/>
      <c r="X32" s="78"/>
      <c r="Y32" s="78"/>
      <c r="AQ32" s="83"/>
    </row>
    <row r="33" spans="1:44" ht="21" x14ac:dyDescent="0.4">
      <c r="A33" s="68"/>
      <c r="B33" s="84"/>
      <c r="E33" s="67"/>
      <c r="F33" s="67"/>
      <c r="G33" s="67"/>
      <c r="H33" s="67"/>
      <c r="I33" s="67"/>
      <c r="J33" s="67"/>
      <c r="L33" s="101" t="str">
        <f>($A$4)</f>
        <v>Lukács Viktor</v>
      </c>
      <c r="N33" s="80">
        <v>4</v>
      </c>
      <c r="O33" s="81" t="s">
        <v>100</v>
      </c>
      <c r="P33" s="80">
        <v>1</v>
      </c>
      <c r="R33" s="67" t="str">
        <f>($A$5)</f>
        <v>Füzy Csaba</v>
      </c>
      <c r="S33" s="67"/>
      <c r="V33" s="67"/>
      <c r="Z33" s="67"/>
      <c r="AA33" s="104"/>
      <c r="AB33" s="81"/>
      <c r="AC33" s="104"/>
      <c r="AE33" s="67"/>
      <c r="AF33" s="67"/>
      <c r="AG33" s="67"/>
      <c r="AH33" s="67"/>
      <c r="AI33" s="67"/>
      <c r="AJ33" s="67"/>
      <c r="AL33" s="67"/>
      <c r="AM33" s="67"/>
      <c r="AN33" s="67"/>
      <c r="AO33" s="67"/>
      <c r="AQ33" s="83"/>
    </row>
    <row r="34" spans="1:44" ht="21" x14ac:dyDescent="0.4">
      <c r="A34" s="68"/>
      <c r="B34" s="84"/>
      <c r="D34" s="77"/>
      <c r="E34" s="67"/>
      <c r="F34" s="67"/>
      <c r="G34" s="67"/>
      <c r="H34" s="67"/>
      <c r="I34" s="67"/>
      <c r="J34" s="67"/>
      <c r="L34" s="101" t="str">
        <f>($A$7)</f>
        <v>Németh Károly</v>
      </c>
      <c r="N34" s="80">
        <v>1</v>
      </c>
      <c r="O34" s="81" t="s">
        <v>100</v>
      </c>
      <c r="P34" s="80">
        <v>1</v>
      </c>
      <c r="Q34" s="67"/>
      <c r="R34" s="67" t="str">
        <f>($A$9)</f>
        <v>Vargha Ákos</v>
      </c>
      <c r="S34" s="67"/>
      <c r="V34" s="67"/>
      <c r="Z34" s="67"/>
      <c r="AA34" s="78"/>
      <c r="AB34" s="78"/>
      <c r="AC34" s="78"/>
      <c r="AE34" s="67"/>
      <c r="AF34" s="67"/>
      <c r="AG34" s="67"/>
      <c r="AH34" s="67"/>
      <c r="AI34" s="67"/>
      <c r="AJ34" s="67"/>
      <c r="AL34" s="67"/>
      <c r="AM34" s="67"/>
      <c r="AN34" s="67"/>
      <c r="AO34" s="67"/>
      <c r="AQ34" s="83"/>
      <c r="AR34" s="67"/>
    </row>
    <row r="35" spans="1:44" ht="21" x14ac:dyDescent="0.4">
      <c r="A35" s="68"/>
      <c r="B35" s="84"/>
      <c r="E35" s="67"/>
      <c r="F35" s="67"/>
      <c r="G35" s="67"/>
      <c r="H35" s="67"/>
      <c r="I35" s="67"/>
      <c r="J35" s="67"/>
      <c r="L35" s="101" t="str">
        <f>($A$8)</f>
        <v>Angler Lajos</v>
      </c>
      <c r="N35" s="80">
        <v>1</v>
      </c>
      <c r="O35" s="81" t="s">
        <v>100</v>
      </c>
      <c r="P35" s="80">
        <v>0</v>
      </c>
      <c r="R35" s="67" t="str">
        <f>($A$10)</f>
        <v>Csorba Gábor</v>
      </c>
      <c r="S35" s="67"/>
      <c r="V35" s="67"/>
      <c r="Z35" s="67"/>
      <c r="AA35" s="104"/>
      <c r="AB35" s="81"/>
      <c r="AC35" s="104"/>
      <c r="AE35" s="67"/>
      <c r="AF35" s="67"/>
      <c r="AG35" s="67"/>
      <c r="AH35" s="67"/>
      <c r="AI35" s="67"/>
      <c r="AJ35" s="67"/>
      <c r="AL35" s="67"/>
      <c r="AM35" s="67"/>
      <c r="AN35" s="67"/>
      <c r="AO35" s="67"/>
      <c r="AQ35" s="83"/>
    </row>
    <row r="36" spans="1:44" ht="3.75" customHeight="1" x14ac:dyDescent="0.4">
      <c r="A36" s="68"/>
      <c r="B36" s="84"/>
      <c r="C36" s="85"/>
      <c r="D36" s="86"/>
      <c r="E36" s="84"/>
      <c r="F36" s="84"/>
      <c r="G36" s="84"/>
      <c r="H36" s="84"/>
      <c r="I36" s="84"/>
      <c r="J36" s="84"/>
      <c r="K36" s="87"/>
      <c r="L36" s="87"/>
      <c r="M36" s="87"/>
      <c r="N36" s="84"/>
      <c r="O36" s="102"/>
      <c r="P36" s="103"/>
      <c r="Q36" s="102"/>
      <c r="R36" s="84"/>
      <c r="S36" s="84"/>
      <c r="T36" s="87"/>
      <c r="U36" s="87"/>
      <c r="V36" s="84"/>
      <c r="W36" s="87"/>
      <c r="X36" s="87"/>
      <c r="Y36" s="87"/>
      <c r="Z36" s="84"/>
      <c r="AA36" s="102"/>
      <c r="AB36" s="103"/>
      <c r="AC36" s="102"/>
      <c r="AD36" s="87"/>
      <c r="AE36" s="84"/>
      <c r="AF36" s="84"/>
      <c r="AG36" s="84"/>
    </row>
    <row r="37" spans="1:44" s="67" customFormat="1" ht="24.6" x14ac:dyDescent="0.4">
      <c r="A37" s="75">
        <v>6</v>
      </c>
      <c r="B37" s="76"/>
      <c r="D37" s="77"/>
      <c r="K37" s="78"/>
      <c r="L37" s="101" t="str">
        <f>($A$3)</f>
        <v>Szatmári Tamás</v>
      </c>
      <c r="M37" s="78"/>
      <c r="N37" s="80">
        <v>1</v>
      </c>
      <c r="O37" s="81" t="s">
        <v>100</v>
      </c>
      <c r="P37" s="80">
        <v>0</v>
      </c>
      <c r="R37" s="67" t="str">
        <f>($A$5)</f>
        <v>Füzy Csaba</v>
      </c>
      <c r="W37" s="78"/>
      <c r="X37" s="78"/>
      <c r="Y37" s="78"/>
      <c r="AQ37" s="83"/>
    </row>
    <row r="38" spans="1:44" ht="21" x14ac:dyDescent="0.4">
      <c r="A38" s="68"/>
      <c r="B38" s="84"/>
      <c r="E38" s="67"/>
      <c r="F38" s="67"/>
      <c r="G38" s="67"/>
      <c r="H38" s="67"/>
      <c r="I38" s="67"/>
      <c r="J38" s="67"/>
      <c r="L38" s="101" t="str">
        <f>($A$4)</f>
        <v>Lukács Viktor</v>
      </c>
      <c r="N38" s="80">
        <v>8</v>
      </c>
      <c r="O38" s="81" t="s">
        <v>100</v>
      </c>
      <c r="P38" s="80">
        <v>1</v>
      </c>
      <c r="R38" s="67" t="str">
        <f>($A$10)</f>
        <v>Csorba Gábor</v>
      </c>
      <c r="S38" s="67"/>
      <c r="V38" s="67"/>
      <c r="Z38" s="67"/>
      <c r="AA38" s="104"/>
      <c r="AB38" s="81"/>
      <c r="AC38" s="104"/>
      <c r="AE38" s="67"/>
      <c r="AF38" s="67"/>
      <c r="AG38" s="67"/>
      <c r="AH38" s="67"/>
      <c r="AI38" s="67"/>
      <c r="AJ38" s="67"/>
      <c r="AL38" s="67"/>
      <c r="AM38" s="67"/>
      <c r="AN38" s="67"/>
      <c r="AO38" s="67"/>
      <c r="AQ38" s="83"/>
    </row>
    <row r="39" spans="1:44" ht="21" x14ac:dyDescent="0.4">
      <c r="A39" s="68"/>
      <c r="B39" s="84"/>
      <c r="D39" s="77"/>
      <c r="E39" s="67"/>
      <c r="F39" s="67"/>
      <c r="G39" s="67"/>
      <c r="H39" s="67"/>
      <c r="I39" s="67"/>
      <c r="J39" s="67"/>
      <c r="L39" s="101" t="str">
        <f>($A$6)</f>
        <v>Kondor Gábor</v>
      </c>
      <c r="N39" s="80">
        <v>1</v>
      </c>
      <c r="O39" s="81" t="s">
        <v>100</v>
      </c>
      <c r="P39" s="80">
        <v>0</v>
      </c>
      <c r="Q39" s="67"/>
      <c r="R39" s="67" t="str">
        <f>($A$9)</f>
        <v>Vargha Ákos</v>
      </c>
      <c r="S39" s="67"/>
      <c r="V39" s="67"/>
      <c r="Z39" s="67"/>
      <c r="AA39" s="78"/>
      <c r="AB39" s="78"/>
      <c r="AC39" s="78"/>
      <c r="AE39" s="67"/>
      <c r="AF39" s="67"/>
      <c r="AG39" s="67"/>
      <c r="AH39" s="67"/>
      <c r="AI39" s="67"/>
      <c r="AJ39" s="67"/>
      <c r="AL39" s="67"/>
      <c r="AM39" s="67"/>
      <c r="AN39" s="67"/>
      <c r="AO39" s="67"/>
      <c r="AQ39" s="83"/>
      <c r="AR39" s="67"/>
    </row>
    <row r="40" spans="1:44" ht="21" x14ac:dyDescent="0.4">
      <c r="A40" s="68"/>
      <c r="B40" s="84"/>
      <c r="E40" s="67"/>
      <c r="F40" s="67"/>
      <c r="G40" s="67"/>
      <c r="H40" s="67"/>
      <c r="I40" s="67"/>
      <c r="J40" s="67"/>
      <c r="L40" s="101" t="str">
        <f>($A$7)</f>
        <v>Németh Károly</v>
      </c>
      <c r="N40" s="80">
        <v>1</v>
      </c>
      <c r="O40" s="81" t="s">
        <v>100</v>
      </c>
      <c r="P40" s="80">
        <v>0</v>
      </c>
      <c r="R40" s="67" t="str">
        <f>($A$8)</f>
        <v>Angler Lajos</v>
      </c>
      <c r="S40" s="67"/>
      <c r="V40" s="67"/>
      <c r="Z40" s="67"/>
      <c r="AA40" s="104"/>
      <c r="AB40" s="81"/>
      <c r="AC40" s="104"/>
      <c r="AE40" s="67"/>
      <c r="AF40" s="67"/>
      <c r="AG40" s="67"/>
      <c r="AH40" s="67"/>
      <c r="AI40" s="67"/>
      <c r="AJ40" s="67"/>
      <c r="AL40" s="67"/>
      <c r="AM40" s="67"/>
      <c r="AN40" s="67"/>
      <c r="AO40" s="67"/>
      <c r="AQ40" s="83"/>
    </row>
    <row r="41" spans="1:44" ht="3.75" customHeight="1" x14ac:dyDescent="0.4">
      <c r="A41" s="68"/>
      <c r="B41" s="84"/>
      <c r="C41" s="85"/>
      <c r="D41" s="86"/>
      <c r="E41" s="84"/>
      <c r="F41" s="84"/>
      <c r="G41" s="84"/>
      <c r="H41" s="84"/>
      <c r="I41" s="84"/>
      <c r="J41" s="84"/>
      <c r="K41" s="87"/>
      <c r="L41" s="87"/>
      <c r="M41" s="87"/>
      <c r="N41" s="84"/>
      <c r="O41" s="102"/>
      <c r="P41" s="103"/>
      <c r="Q41" s="102"/>
      <c r="R41" s="84"/>
      <c r="S41" s="84"/>
      <c r="T41" s="87"/>
      <c r="U41" s="87"/>
      <c r="V41" s="84"/>
      <c r="W41" s="87"/>
      <c r="X41" s="87"/>
      <c r="Y41" s="87"/>
      <c r="Z41" s="84"/>
      <c r="AA41" s="102"/>
      <c r="AB41" s="103"/>
      <c r="AC41" s="102"/>
      <c r="AD41" s="87"/>
      <c r="AE41" s="84"/>
      <c r="AF41" s="84"/>
      <c r="AG41" s="84"/>
    </row>
    <row r="42" spans="1:44" s="67" customFormat="1" ht="24.6" x14ac:dyDescent="0.4">
      <c r="A42" s="75">
        <v>1</v>
      </c>
      <c r="B42" s="76"/>
      <c r="D42" s="77"/>
      <c r="K42" s="78"/>
      <c r="L42" s="101" t="str">
        <f>($A$3)</f>
        <v>Szatmári Tamás</v>
      </c>
      <c r="M42" s="78"/>
      <c r="N42" s="80">
        <v>3</v>
      </c>
      <c r="O42" s="81" t="s">
        <v>100</v>
      </c>
      <c r="P42" s="80">
        <v>0</v>
      </c>
      <c r="R42" s="67" t="str">
        <f>($A$4)</f>
        <v>Lukács Viktor</v>
      </c>
      <c r="W42" s="78"/>
      <c r="X42" s="78"/>
      <c r="Y42" s="78"/>
      <c r="AQ42" s="83"/>
    </row>
    <row r="43" spans="1:44" ht="21" x14ac:dyDescent="0.4">
      <c r="A43" s="68"/>
      <c r="B43" s="84"/>
      <c r="E43" s="67"/>
      <c r="F43" s="67"/>
      <c r="G43" s="67"/>
      <c r="H43" s="67"/>
      <c r="I43" s="67"/>
      <c r="J43" s="67"/>
      <c r="L43" s="101" t="str">
        <f>($A$5)</f>
        <v>Füzy Csaba</v>
      </c>
      <c r="N43" s="80">
        <v>2</v>
      </c>
      <c r="O43" s="81" t="s">
        <v>100</v>
      </c>
      <c r="P43" s="80">
        <v>0</v>
      </c>
      <c r="R43" s="67" t="str">
        <f>($A$9)</f>
        <v>Vargha Ákos</v>
      </c>
      <c r="S43" s="67"/>
      <c r="V43" s="67"/>
      <c r="Z43" s="67"/>
      <c r="AA43" s="104"/>
      <c r="AB43" s="81"/>
      <c r="AC43" s="104"/>
      <c r="AE43" s="67"/>
      <c r="AF43" s="67"/>
      <c r="AG43" s="67"/>
      <c r="AH43" s="67"/>
      <c r="AI43" s="67"/>
      <c r="AJ43" s="67"/>
      <c r="AL43" s="67"/>
      <c r="AM43" s="67"/>
      <c r="AN43" s="67"/>
      <c r="AO43" s="67"/>
      <c r="AQ43" s="83"/>
    </row>
    <row r="44" spans="1:44" ht="21" x14ac:dyDescent="0.4">
      <c r="A44" s="68"/>
      <c r="B44" s="84"/>
      <c r="D44" s="77"/>
      <c r="E44" s="67"/>
      <c r="F44" s="67"/>
      <c r="G44" s="67"/>
      <c r="H44" s="67"/>
      <c r="I44" s="67"/>
      <c r="J44" s="67"/>
      <c r="L44" s="101" t="str">
        <f>($A$6)</f>
        <v>Kondor Gábor</v>
      </c>
      <c r="N44" s="80">
        <v>0</v>
      </c>
      <c r="O44" s="81" t="s">
        <v>100</v>
      </c>
      <c r="P44" s="80">
        <v>2</v>
      </c>
      <c r="Q44" s="67"/>
      <c r="R44" s="67" t="str">
        <f>($A$8)</f>
        <v>Angler Lajos</v>
      </c>
      <c r="S44" s="67"/>
      <c r="V44" s="67"/>
      <c r="Z44" s="67"/>
      <c r="AA44" s="78"/>
      <c r="AB44" s="78"/>
      <c r="AC44" s="78"/>
      <c r="AE44" s="67"/>
      <c r="AF44" s="67"/>
      <c r="AG44" s="67"/>
      <c r="AH44" s="67"/>
      <c r="AI44" s="67"/>
      <c r="AJ44" s="67"/>
      <c r="AL44" s="67"/>
      <c r="AM44" s="67"/>
      <c r="AN44" s="67"/>
      <c r="AO44" s="67"/>
      <c r="AQ44" s="83"/>
      <c r="AR44" s="67"/>
    </row>
    <row r="45" spans="1:44" ht="21" x14ac:dyDescent="0.4">
      <c r="A45" s="68"/>
      <c r="B45" s="84"/>
      <c r="E45" s="67"/>
      <c r="F45" s="67"/>
      <c r="G45" s="67"/>
      <c r="H45" s="67"/>
      <c r="I45" s="67"/>
      <c r="J45" s="67"/>
      <c r="L45" s="101" t="str">
        <f>($A$7)</f>
        <v>Németh Károly</v>
      </c>
      <c r="N45" s="80">
        <v>2</v>
      </c>
      <c r="O45" s="81" t="s">
        <v>100</v>
      </c>
      <c r="P45" s="80">
        <v>1</v>
      </c>
      <c r="R45" s="67" t="str">
        <f>($A$10)</f>
        <v>Csorba Gábor</v>
      </c>
      <c r="S45" s="67"/>
      <c r="V45" s="67"/>
      <c r="Z45" s="67"/>
      <c r="AA45" s="104"/>
      <c r="AB45" s="81"/>
      <c r="AC45" s="104"/>
      <c r="AE45" s="67"/>
      <c r="AF45" s="67"/>
      <c r="AG45" s="67"/>
      <c r="AH45" s="67"/>
      <c r="AI45" s="67"/>
      <c r="AJ45" s="67"/>
      <c r="AL45" s="67"/>
      <c r="AM45" s="67"/>
      <c r="AN45" s="67"/>
      <c r="AO45" s="67"/>
      <c r="AQ45" s="83"/>
    </row>
    <row r="46" spans="1:44" ht="3.75" customHeight="1" x14ac:dyDescent="0.4">
      <c r="A46" s="68"/>
      <c r="B46" s="84"/>
      <c r="C46" s="85"/>
      <c r="D46" s="86"/>
      <c r="E46" s="84"/>
      <c r="F46" s="84"/>
      <c r="G46" s="84"/>
      <c r="H46" s="84"/>
      <c r="I46" s="84"/>
      <c r="J46" s="84"/>
      <c r="K46" s="87"/>
      <c r="L46" s="87"/>
      <c r="M46" s="87"/>
      <c r="N46" s="84"/>
      <c r="O46" s="102"/>
      <c r="P46" s="103"/>
      <c r="Q46" s="102"/>
      <c r="R46" s="84"/>
      <c r="S46" s="84"/>
      <c r="T46" s="87"/>
      <c r="U46" s="87"/>
      <c r="V46" s="84"/>
      <c r="W46" s="87"/>
      <c r="X46" s="87"/>
      <c r="Y46" s="87"/>
      <c r="Z46" s="84"/>
      <c r="AA46" s="102"/>
      <c r="AB46" s="103"/>
      <c r="AC46" s="102"/>
      <c r="AD46" s="87"/>
      <c r="AE46" s="84"/>
      <c r="AF46" s="84"/>
      <c r="AG46" s="84"/>
    </row>
  </sheetData>
  <mergeCells count="9">
    <mergeCell ref="AI1:AO1"/>
    <mergeCell ref="B2:E2"/>
    <mergeCell ref="F2:I2"/>
    <mergeCell ref="J2:M2"/>
    <mergeCell ref="N2:Q2"/>
    <mergeCell ref="R2:U2"/>
    <mergeCell ref="V2:Y2"/>
    <mergeCell ref="Z2:AC2"/>
    <mergeCell ref="AD2:AG2"/>
  </mergeCells>
  <conditionalFormatting sqref="E4:E10 I3 I5:I10 M3:M4 M6:M10 Q3:Q5 Q7:Q10 U3:U6 U8:U10 Y3:Y7 Y9:Y10 AC3:AC8 AC10 AG3:AG9">
    <cfRule type="cellIs" dxfId="23" priority="2" operator="equal">
      <formula>"g"</formula>
    </cfRule>
    <cfRule type="cellIs" dxfId="22" priority="3" operator="equal">
      <formula>"d"</formula>
    </cfRule>
    <cfRule type="cellIs" dxfId="21" priority="4" operator="equal">
      <formula>"v"</formula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Roman,Normál"&amp;12&amp;A</oddHeader>
    <oddFooter>&amp;C&amp;"Times New Roman,Normál"&amp;12Oldal &amp;P</oddFooter>
  </headerFooter>
  <rowBreaks count="1" manualBreakCount="1">
    <brk id="2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14</vt:i4>
      </vt:variant>
    </vt:vector>
  </HeadingPairs>
  <TitlesOfParts>
    <vt:vector size="33" baseType="lpstr">
      <vt:lpstr>plakát</vt:lpstr>
      <vt:lpstr>nevezők</vt:lpstr>
      <vt:lpstr>junior</vt:lpstr>
      <vt:lpstr>futmesa</vt:lpstr>
      <vt:lpstr>szombat</vt:lpstr>
      <vt:lpstr>A csoport</vt:lpstr>
      <vt:lpstr>B csoport</vt:lpstr>
      <vt:lpstr>C csoport</vt:lpstr>
      <vt:lpstr>D csoport</vt:lpstr>
      <vt:lpstr>vasárnap</vt:lpstr>
      <vt:lpstr>top10</vt:lpstr>
      <vt:lpstr>másodosztály</vt:lpstr>
      <vt:lpstr>harmadosztály</vt:lpstr>
      <vt:lpstr>K csoport</vt:lpstr>
      <vt:lpstr>L csoport</vt:lpstr>
      <vt:lpstr>M csoport</vt:lpstr>
      <vt:lpstr>N csoport</vt:lpstr>
      <vt:lpstr>mnk rájátszás</vt:lpstr>
      <vt:lpstr>ki kivel</vt:lpstr>
      <vt:lpstr>'A csoport'!Excel_BuiltIn_Print_Area</vt:lpstr>
      <vt:lpstr>'B csoport'!Excel_BuiltIn_Print_Area</vt:lpstr>
      <vt:lpstr>'C csoport'!Excel_BuiltIn_Print_Area</vt:lpstr>
      <vt:lpstr>'D csoport'!Excel_BuiltIn_Print_Area</vt:lpstr>
      <vt:lpstr>futmesa!Excel_BuiltIn_Print_Area</vt:lpstr>
      <vt:lpstr>másodosztály!Excel_BuiltIn_Print_Area</vt:lpstr>
      <vt:lpstr>'A csoport'!Excel_BuiltIn_Print_Titles</vt:lpstr>
      <vt:lpstr>'B csoport'!Excel_BuiltIn_Print_Titles</vt:lpstr>
      <vt:lpstr>'C csoport'!Excel_BuiltIn_Print_Titles</vt:lpstr>
      <vt:lpstr>'D csoport'!Excel_BuiltIn_Print_Titles</vt:lpstr>
      <vt:lpstr>futmesa!Excel_BuiltIn_Print_Titles</vt:lpstr>
      <vt:lpstr>harmadosztály!Excel_BuiltIn_Print_Titles</vt:lpstr>
      <vt:lpstr>másodosztály!Excel_BuiltIn_Print_Titles</vt:lpstr>
      <vt:lpstr>'top10'!Excel_BuiltIn_Print_Titles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Muslica</dc:creator>
  <dc:description/>
  <cp:lastModifiedBy>Gyozsán, Zoltán</cp:lastModifiedBy>
  <cp:revision>20</cp:revision>
  <dcterms:created xsi:type="dcterms:W3CDTF">2019-06-02T18:43:50Z</dcterms:created>
  <dcterms:modified xsi:type="dcterms:W3CDTF">2019-06-26T12:51:53Z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